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riso\OneDrive - University of Iowa\Desktop\9225\Performance\"/>
    </mc:Choice>
  </mc:AlternateContent>
  <xr:revisionPtr revIDLastSave="0" documentId="13_ncr:1_{07BFAA3F-179D-40F7-ABE4-F1FFF7515F34}" xr6:coauthVersionLast="47" xr6:coauthVersionMax="47" xr10:uidLastSave="{00000000-0000-0000-0000-000000000000}"/>
  <bookViews>
    <workbookView xWindow="-96" yWindow="-96" windowWidth="23232" windowHeight="12552" activeTab="1" xr2:uid="{DD4ADEF7-F5E6-4E26-8B78-19517A64F62E}"/>
  </bookViews>
  <sheets>
    <sheet name="Monthly Returns" sheetId="1" r:id="rId1"/>
    <sheet name="Performance Breakdown" sheetId="2" r:id="rId2"/>
    <sheet name="Benchmark Return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D9" i="2"/>
  <c r="C9" i="2"/>
  <c r="D8" i="2"/>
  <c r="C8" i="2"/>
  <c r="D6" i="2"/>
  <c r="C6" i="2"/>
  <c r="X5" i="2"/>
  <c r="W5" i="2"/>
  <c r="H52" i="2"/>
  <c r="G52" i="2"/>
  <c r="F52" i="2"/>
  <c r="J50" i="1"/>
  <c r="I50" i="1"/>
  <c r="H50" i="1"/>
  <c r="G50" i="1"/>
  <c r="F50" i="1"/>
  <c r="E50" i="1"/>
  <c r="B50" i="1"/>
  <c r="D54" i="4"/>
  <c r="W19" i="2"/>
  <c r="X19" i="2"/>
  <c r="X15" i="2"/>
  <c r="W15" i="2"/>
  <c r="X11" i="2"/>
  <c r="W11" i="2"/>
  <c r="F51" i="2"/>
  <c r="G49" i="1"/>
  <c r="X4" i="2" s="1"/>
  <c r="B49" i="1"/>
  <c r="E49" i="1" s="1"/>
  <c r="D53" i="4"/>
  <c r="F50" i="2"/>
  <c r="B48" i="1"/>
  <c r="E48" i="1" s="1"/>
  <c r="A6" i="4"/>
  <c r="X7" i="2" l="1"/>
  <c r="X20" i="2" s="1"/>
  <c r="D7" i="2" s="1"/>
  <c r="W4" i="2"/>
  <c r="I49" i="1"/>
  <c r="T18" i="2"/>
  <c r="D52" i="4"/>
  <c r="G48" i="1" s="1"/>
  <c r="U18" i="2" s="1"/>
  <c r="F49" i="2"/>
  <c r="G47" i="1"/>
  <c r="U17" i="2" s="1"/>
  <c r="B47" i="1"/>
  <c r="E47" i="1" s="1"/>
  <c r="D51" i="4"/>
  <c r="W7" i="2" l="1"/>
  <c r="W20" i="2" s="1"/>
  <c r="C7" i="2" s="1"/>
  <c r="I48" i="1"/>
  <c r="I47" i="1"/>
  <c r="T17" i="2"/>
  <c r="F48" i="2"/>
  <c r="G46" i="1"/>
  <c r="U16" i="2" s="1"/>
  <c r="B46" i="1"/>
  <c r="E46" i="1" s="1"/>
  <c r="D50" i="4"/>
  <c r="T16" i="2" l="1"/>
  <c r="I46" i="1"/>
  <c r="F47" i="2"/>
  <c r="G45" i="1"/>
  <c r="U14" i="2" s="1"/>
  <c r="B45" i="1"/>
  <c r="E45" i="1" s="1"/>
  <c r="D49" i="4"/>
  <c r="I45" i="1" l="1"/>
  <c r="T14" i="2"/>
  <c r="F46" i="2"/>
  <c r="B44" i="1"/>
  <c r="E44" i="1" s="1"/>
  <c r="T13" i="2" s="1"/>
  <c r="D48" i="4"/>
  <c r="G44" i="1" s="1"/>
  <c r="U13" i="2" s="1"/>
  <c r="F45" i="2"/>
  <c r="B43" i="1"/>
  <c r="E43" i="1" s="1"/>
  <c r="D47" i="4"/>
  <c r="G43" i="1" s="1"/>
  <c r="U12" i="2" s="1"/>
  <c r="I44" i="1" l="1"/>
  <c r="I43" i="1"/>
  <c r="T12" i="2"/>
  <c r="F44" i="2"/>
  <c r="B42" i="1"/>
  <c r="E42" i="1" s="1"/>
  <c r="D46" i="4"/>
  <c r="G42" i="1" s="1"/>
  <c r="U10" i="2" s="1"/>
  <c r="F43" i="2"/>
  <c r="B41" i="1"/>
  <c r="E41" i="1" s="1"/>
  <c r="T9" i="2" s="1"/>
  <c r="D45" i="4"/>
  <c r="G41" i="1" s="1"/>
  <c r="U9" i="2" s="1"/>
  <c r="F42" i="2"/>
  <c r="B40" i="1"/>
  <c r="E40" i="1" s="1"/>
  <c r="D44" i="4"/>
  <c r="G40" i="1" s="1"/>
  <c r="U8" i="2" s="1"/>
  <c r="F41" i="2"/>
  <c r="I42" i="1" l="1"/>
  <c r="T10" i="2"/>
  <c r="I41" i="1"/>
  <c r="I40" i="1"/>
  <c r="T8" i="2"/>
  <c r="B39" i="1"/>
  <c r="E39" i="1" s="1"/>
  <c r="D43" i="4"/>
  <c r="G39" i="1" s="1"/>
  <c r="U6" i="2" s="1"/>
  <c r="F40" i="2"/>
  <c r="B38" i="1"/>
  <c r="E38" i="1" s="1"/>
  <c r="D42" i="4"/>
  <c r="G38" i="1" s="1"/>
  <c r="U5" i="2" s="1"/>
  <c r="T6" i="2" l="1"/>
  <c r="I39" i="1"/>
  <c r="I38" i="1"/>
  <c r="T5" i="2"/>
  <c r="U19" i="2"/>
  <c r="T19" i="2"/>
  <c r="U15" i="2"/>
  <c r="T15" i="2"/>
  <c r="U11" i="2"/>
  <c r="T11" i="2"/>
  <c r="F39" i="2"/>
  <c r="B37" i="1"/>
  <c r="E37" i="1" s="1"/>
  <c r="T4" i="2" s="1"/>
  <c r="D41" i="4"/>
  <c r="G37" i="1" s="1"/>
  <c r="U4" i="2" s="1"/>
  <c r="U7" i="2" s="1"/>
  <c r="F38" i="2"/>
  <c r="B36" i="1"/>
  <c r="E36" i="1" s="1"/>
  <c r="D40" i="4"/>
  <c r="G36" i="1" s="1"/>
  <c r="R18" i="2" s="1"/>
  <c r="F37" i="2"/>
  <c r="B35" i="1"/>
  <c r="E35" i="1" s="1"/>
  <c r="D39" i="4"/>
  <c r="G35" i="1" s="1"/>
  <c r="R17" i="2" s="1"/>
  <c r="F36" i="2"/>
  <c r="B34" i="1"/>
  <c r="E34" i="1" s="1"/>
  <c r="D38" i="4"/>
  <c r="G34" i="1" s="1"/>
  <c r="R16" i="2" s="1"/>
  <c r="F35" i="2"/>
  <c r="B33" i="1"/>
  <c r="E33" i="1" s="1"/>
  <c r="Q14" i="2" s="1"/>
  <c r="D37" i="4"/>
  <c r="G33" i="1" s="1"/>
  <c r="R14" i="2" s="1"/>
  <c r="T7" i="2" l="1"/>
  <c r="I35" i="1"/>
  <c r="I37" i="1"/>
  <c r="T20" i="2"/>
  <c r="U20" i="2"/>
  <c r="Q18" i="2"/>
  <c r="I36" i="1"/>
  <c r="Q17" i="2"/>
  <c r="I34" i="1"/>
  <c r="Q16" i="2"/>
  <c r="I33" i="1"/>
  <c r="F34" i="2"/>
  <c r="D36" i="4" l="1"/>
  <c r="G32" i="1" s="1"/>
  <c r="R13" i="2" s="1"/>
  <c r="B32" i="1"/>
  <c r="E32" i="1" s="1"/>
  <c r="F33" i="2"/>
  <c r="B31" i="1"/>
  <c r="E31" i="1" s="1"/>
  <c r="D35" i="4"/>
  <c r="G31" i="1" s="1"/>
  <c r="R12" i="2" s="1"/>
  <c r="F32" i="2"/>
  <c r="B30" i="1"/>
  <c r="E30" i="1" s="1"/>
  <c r="D34" i="4"/>
  <c r="G30" i="1" s="1"/>
  <c r="R10" i="2" s="1"/>
  <c r="Q13" i="2" l="1"/>
  <c r="I32" i="1"/>
  <c r="Q12" i="2"/>
  <c r="I31" i="1"/>
  <c r="Q10" i="2"/>
  <c r="I30" i="1"/>
  <c r="F31" i="2"/>
  <c r="B29" i="1"/>
  <c r="E29" i="1" s="1"/>
  <c r="D33" i="4"/>
  <c r="G29" i="1" s="1"/>
  <c r="R9" i="2" s="1"/>
  <c r="I29" i="1" l="1"/>
  <c r="Q9" i="2"/>
  <c r="F30" i="2" l="1"/>
  <c r="B28" i="1"/>
  <c r="E28" i="1" s="1"/>
  <c r="D32" i="4"/>
  <c r="G28" i="1" s="1"/>
  <c r="R8" i="2" s="1"/>
  <c r="F29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Q8" i="2" l="1"/>
  <c r="I28" i="1"/>
  <c r="D31" i="4"/>
  <c r="G27" i="1" s="1"/>
  <c r="R6" i="2" s="1"/>
  <c r="B27" i="1" l="1"/>
  <c r="E27" i="1" s="1"/>
  <c r="B26" i="1"/>
  <c r="E26" i="1" s="1"/>
  <c r="D30" i="4"/>
  <c r="G26" i="1" s="1"/>
  <c r="R5" i="2" s="1"/>
  <c r="B3" i="4"/>
  <c r="Q6" i="2" l="1"/>
  <c r="I27" i="1"/>
  <c r="I26" i="1"/>
  <c r="Q5" i="2"/>
  <c r="R19" i="2" l="1"/>
  <c r="Q19" i="2"/>
  <c r="R15" i="2"/>
  <c r="Q15" i="2"/>
  <c r="R11" i="2"/>
  <c r="Q11" i="2"/>
  <c r="D29" i="4" l="1"/>
  <c r="G25" i="1" s="1"/>
  <c r="R4" i="2" s="1"/>
  <c r="R7" i="2" s="1"/>
  <c r="R20" i="2" s="1"/>
  <c r="D28" i="4"/>
  <c r="G24" i="1" s="1"/>
  <c r="O18" i="2" s="1"/>
  <c r="D27" i="4"/>
  <c r="G23" i="1" s="1"/>
  <c r="O17" i="2" s="1"/>
  <c r="D26" i="4"/>
  <c r="G22" i="1" s="1"/>
  <c r="O16" i="2" s="1"/>
  <c r="D25" i="4"/>
  <c r="G21" i="1" s="1"/>
  <c r="O14" i="2" s="1"/>
  <c r="D24" i="4"/>
  <c r="G20" i="1" s="1"/>
  <c r="O13" i="2" s="1"/>
  <c r="D23" i="4"/>
  <c r="G19" i="1" s="1"/>
  <c r="O12" i="2" s="1"/>
  <c r="D22" i="4"/>
  <c r="G18" i="1" s="1"/>
  <c r="O10" i="2" s="1"/>
  <c r="D21" i="4"/>
  <c r="G17" i="1" s="1"/>
  <c r="O9" i="2" s="1"/>
  <c r="D20" i="4"/>
  <c r="G16" i="1" s="1"/>
  <c r="O8" i="2" s="1"/>
  <c r="D19" i="4"/>
  <c r="G15" i="1" s="1"/>
  <c r="O6" i="2" s="1"/>
  <c r="D18" i="4"/>
  <c r="G14" i="1" s="1"/>
  <c r="O5" i="2" s="1"/>
  <c r="D17" i="4"/>
  <c r="G13" i="1" s="1"/>
  <c r="O4" i="2" s="1"/>
  <c r="D16" i="4"/>
  <c r="G12" i="1" s="1"/>
  <c r="L18" i="2" s="1"/>
  <c r="D15" i="4"/>
  <c r="G11" i="1" s="1"/>
  <c r="L17" i="2" s="1"/>
  <c r="D14" i="4"/>
  <c r="G10" i="1" s="1"/>
  <c r="L16" i="2" s="1"/>
  <c r="D13" i="4"/>
  <c r="G9" i="1" s="1"/>
  <c r="L14" i="2" s="1"/>
  <c r="D12" i="4"/>
  <c r="G8" i="1" s="1"/>
  <c r="L13" i="2" s="1"/>
  <c r="D11" i="4"/>
  <c r="G7" i="1" s="1"/>
  <c r="L12" i="2" s="1"/>
  <c r="D10" i="4"/>
  <c r="G6" i="1" s="1"/>
  <c r="L10" i="2" s="1"/>
  <c r="D9" i="4"/>
  <c r="G5" i="1" s="1"/>
  <c r="L9" i="2" s="1"/>
  <c r="D8" i="4"/>
  <c r="G4" i="1" s="1"/>
  <c r="L8" i="2" s="1"/>
  <c r="D7" i="4"/>
  <c r="G3" i="1" s="1"/>
  <c r="L6" i="2" s="1"/>
  <c r="O11" i="2" l="1"/>
  <c r="O7" i="2"/>
  <c r="O19" i="2"/>
  <c r="O1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L15" i="2"/>
  <c r="L7" i="2"/>
  <c r="L19" i="2"/>
  <c r="L11" i="2"/>
  <c r="O20" i="2" l="1"/>
  <c r="L20" i="2"/>
  <c r="E3" i="1" l="1"/>
  <c r="B14" i="1"/>
  <c r="E14" i="1" s="1"/>
  <c r="N5" i="2" s="1"/>
  <c r="B24" i="1"/>
  <c r="E24" i="1" s="1"/>
  <c r="N18" i="2" s="1"/>
  <c r="B15" i="1"/>
  <c r="E15" i="1" s="1"/>
  <c r="N6" i="2" s="1"/>
  <c r="B8" i="1"/>
  <c r="E8" i="1" s="1"/>
  <c r="K13" i="2" s="1"/>
  <c r="F3" i="1" l="1"/>
  <c r="G5" i="2"/>
  <c r="K6" i="2"/>
  <c r="K7" i="2" s="1"/>
  <c r="B25" i="1"/>
  <c r="E25" i="1" s="1"/>
  <c r="Q4" i="2" s="1"/>
  <c r="Q7" i="2" s="1"/>
  <c r="Q20" i="2" s="1"/>
  <c r="B23" i="1"/>
  <c r="E23" i="1" s="1"/>
  <c r="N17" i="2" s="1"/>
  <c r="B22" i="1"/>
  <c r="E22" i="1" s="1"/>
  <c r="N16" i="2" s="1"/>
  <c r="B21" i="1"/>
  <c r="E21" i="1" s="1"/>
  <c r="N14" i="2" s="1"/>
  <c r="B20" i="1"/>
  <c r="E20" i="1" s="1"/>
  <c r="N13" i="2" s="1"/>
  <c r="B19" i="1"/>
  <c r="E19" i="1" s="1"/>
  <c r="N12" i="2" s="1"/>
  <c r="B18" i="1"/>
  <c r="E18" i="1" s="1"/>
  <c r="N10" i="2" s="1"/>
  <c r="B17" i="1"/>
  <c r="E17" i="1" s="1"/>
  <c r="N9" i="2" s="1"/>
  <c r="B16" i="1"/>
  <c r="E16" i="1" s="1"/>
  <c r="N8" i="2" s="1"/>
  <c r="B13" i="1"/>
  <c r="E13" i="1" s="1"/>
  <c r="N4" i="2" s="1"/>
  <c r="N7" i="2" s="1"/>
  <c r="B12" i="1"/>
  <c r="E12" i="1" s="1"/>
  <c r="K18" i="2" s="1"/>
  <c r="B11" i="1"/>
  <c r="E11" i="1" s="1"/>
  <c r="K17" i="2" s="1"/>
  <c r="B10" i="1"/>
  <c r="B9" i="1"/>
  <c r="I8" i="1"/>
  <c r="B7" i="1"/>
  <c r="B6" i="1"/>
  <c r="B5" i="1"/>
  <c r="B4" i="1"/>
  <c r="I3" i="1"/>
  <c r="J3" i="1" l="1"/>
  <c r="N19" i="2"/>
  <c r="E10" i="1"/>
  <c r="K16" i="2" s="1"/>
  <c r="K19" i="2" s="1"/>
  <c r="E5" i="1"/>
  <c r="K9" i="2" s="1"/>
  <c r="E4" i="1"/>
  <c r="F4" i="1" s="1"/>
  <c r="E6" i="1"/>
  <c r="K10" i="2" s="1"/>
  <c r="N11" i="2"/>
  <c r="E7" i="1"/>
  <c r="E9" i="1"/>
  <c r="N15" i="2"/>
  <c r="I25" i="1"/>
  <c r="I24" i="1"/>
  <c r="I22" i="1"/>
  <c r="I21" i="1"/>
  <c r="I20" i="1"/>
  <c r="I19" i="1"/>
  <c r="I18" i="1"/>
  <c r="I17" i="1"/>
  <c r="I16" i="1"/>
  <c r="I15" i="1"/>
  <c r="I14" i="1"/>
  <c r="I12" i="1"/>
  <c r="I11" i="1"/>
  <c r="F5" i="1" l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I7" i="1"/>
  <c r="K12" i="2"/>
  <c r="I9" i="1"/>
  <c r="K14" i="2"/>
  <c r="N20" i="2"/>
  <c r="I6" i="1"/>
  <c r="K8" i="2"/>
  <c r="K11" i="2" s="1"/>
  <c r="I4" i="1"/>
  <c r="I5" i="1"/>
  <c r="I10" i="1"/>
  <c r="I23" i="1"/>
  <c r="I13" i="1"/>
  <c r="J26" i="1" l="1"/>
  <c r="F27" i="1"/>
  <c r="J4" i="1"/>
  <c r="J27" i="1" l="1"/>
  <c r="F28" i="1"/>
  <c r="J5" i="1"/>
  <c r="J28" i="1" l="1"/>
  <c r="F29" i="1"/>
  <c r="K15" i="2"/>
  <c r="K20" i="2" s="1"/>
  <c r="J6" i="1"/>
  <c r="J29" i="1" l="1"/>
  <c r="F30" i="1"/>
  <c r="J12" i="1"/>
  <c r="J7" i="1"/>
  <c r="J30" i="1" l="1"/>
  <c r="F31" i="1"/>
  <c r="J13" i="1"/>
  <c r="J8" i="1"/>
  <c r="F32" i="1" l="1"/>
  <c r="J31" i="1"/>
  <c r="J14" i="1"/>
  <c r="J9" i="1"/>
  <c r="J32" i="1" l="1"/>
  <c r="F33" i="1"/>
  <c r="J15" i="1"/>
  <c r="J10" i="1"/>
  <c r="J33" i="1" l="1"/>
  <c r="F34" i="1"/>
  <c r="J16" i="1"/>
  <c r="J11" i="1"/>
  <c r="J34" i="1" l="1"/>
  <c r="F35" i="1"/>
  <c r="J17" i="1"/>
  <c r="J35" i="1" l="1"/>
  <c r="F36" i="1"/>
  <c r="J18" i="1"/>
  <c r="J36" i="1" l="1"/>
  <c r="F37" i="1"/>
  <c r="J19" i="1"/>
  <c r="J37" i="1" l="1"/>
  <c r="F38" i="1"/>
  <c r="J20" i="1"/>
  <c r="J38" i="1" l="1"/>
  <c r="F39" i="1"/>
  <c r="J21" i="1"/>
  <c r="J39" i="1" l="1"/>
  <c r="F40" i="1"/>
  <c r="J22" i="1"/>
  <c r="J40" i="1" l="1"/>
  <c r="F41" i="1"/>
  <c r="J23" i="1"/>
  <c r="J41" i="1" l="1"/>
  <c r="F42" i="1"/>
  <c r="J25" i="1"/>
  <c r="J24" i="1"/>
  <c r="J42" i="1" l="1"/>
  <c r="F43" i="1"/>
  <c r="J43" i="1" l="1"/>
  <c r="F44" i="1"/>
  <c r="J44" i="1" l="1"/>
  <c r="F45" i="1"/>
  <c r="J45" i="1" l="1"/>
  <c r="F46" i="1"/>
  <c r="J46" i="1" l="1"/>
  <c r="F47" i="1"/>
  <c r="J47" i="1" l="1"/>
  <c r="F48" i="1"/>
  <c r="J48" i="1" l="1"/>
  <c r="F49" i="1"/>
  <c r="J49" i="1" s="1"/>
</calcChain>
</file>

<file path=xl/sharedStrings.xml><?xml version="1.0" encoding="utf-8"?>
<sst xmlns="http://schemas.openxmlformats.org/spreadsheetml/2006/main" count="130" uniqueCount="48">
  <si>
    <t>Month</t>
  </si>
  <si>
    <t>Beginning Bal.</t>
  </si>
  <si>
    <t>End Bal.</t>
  </si>
  <si>
    <t>Contributions</t>
  </si>
  <si>
    <t>Value of $100</t>
  </si>
  <si>
    <t>Year</t>
  </si>
  <si>
    <t>Date</t>
  </si>
  <si>
    <t>Period</t>
  </si>
  <si>
    <t>%Change</t>
  </si>
  <si>
    <t>Cumulative</t>
  </si>
  <si>
    <t>January</t>
  </si>
  <si>
    <t>February</t>
  </si>
  <si>
    <t>March</t>
  </si>
  <si>
    <t>Q1</t>
  </si>
  <si>
    <t>April</t>
  </si>
  <si>
    <t xml:space="preserve">May 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</si>
  <si>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</si>
  <si>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</si>
  <si>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</si>
  <si>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</si>
  <si>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</si>
  <si>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</si>
  <si>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</si>
  <si>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</si>
  <si>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</si>
  <si>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</si>
  <si>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BM</t>
  </si>
  <si>
    <t>Difference</t>
  </si>
  <si>
    <t>Monthly</t>
  </si>
  <si>
    <t>Benchmark</t>
  </si>
  <si>
    <t>Benchmark (LBUSTRUU)</t>
  </si>
  <si>
    <t>Hart Fund II</t>
  </si>
  <si>
    <t>PX_LAST</t>
  </si>
  <si>
    <t>Security</t>
  </si>
  <si>
    <t xml:space="preserve">LBUSTRUU Index                                                  </t>
  </si>
  <si>
    <t>Start Date</t>
  </si>
  <si>
    <t>End Date</t>
  </si>
  <si>
    <t>Return</t>
  </si>
  <si>
    <t>HFII</t>
  </si>
  <si>
    <t>Bloomberg Barclays US Aggregate Bond Index</t>
  </si>
  <si>
    <t>HF II</t>
  </si>
  <si>
    <t>Historical Returns</t>
  </si>
  <si>
    <t>Month to Date</t>
  </si>
  <si>
    <t>Year to Date</t>
  </si>
  <si>
    <t>1 Year Trailing</t>
  </si>
  <si>
    <t>Since Inception</t>
  </si>
  <si>
    <t>Since Inception (Annualized)</t>
  </si>
  <si>
    <t>As of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</si>
</sst>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&quot;$&quot;#,##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theme="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22" fontId="7" fillId="0" borderId="0"/>
  </cellStyleXfs>
  <cellXfs count="67">
    <xf numFmtId="0" fontId="0" fillId="0" borderId="0" xfId="0"/>
    <xf numFmtId="22" fontId="8" fillId="0" borderId="0" xfId="5" applyFont="1"/>
    <xf numFmtId="10" fontId="6" fillId="0" borderId="0" xfId="2" applyNumberFormat="1" applyFont="1"/>
    <xf numFmtId="17" fontId="9" fillId="0" borderId="0" xfId="4" applyNumberFormat="1" applyFont="1" applyAlignment="1">
      <alignment vertical="top" wrapText="1"/>
    </xf>
    <xf numFmtId="10" fontId="10" fillId="0" borderId="5" xfId="2" applyNumberFormat="1" applyFont="1" applyBorder="1"/>
    <xf numFmtId="0" fontId="6" fillId="0" borderId="0" xfId="4"/>
    <xf numFmtId="14" fontId="6" fillId="0" borderId="0" xfId="4" applyNumberFormat="1"/>
    <xf numFmtId="10" fontId="6" fillId="0" borderId="0" xfId="4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11" fillId="0" borderId="6" xfId="0" applyFont="1" applyBorder="1"/>
    <xf numFmtId="0" fontId="11" fillId="0" borderId="1" xfId="0" applyFont="1" applyBorder="1"/>
    <xf numFmtId="0" fontId="12" fillId="0" borderId="1" xfId="0" applyFont="1" applyBorder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6" fillId="0" borderId="6" xfId="0" applyFont="1" applyBorder="1"/>
    <xf numFmtId="10" fontId="6" fillId="0" borderId="8" xfId="0" applyNumberFormat="1" applyFont="1" applyBorder="1"/>
    <xf numFmtId="10" fontId="13" fillId="0" borderId="8" xfId="0" applyNumberFormat="1" applyFont="1" applyBorder="1"/>
    <xf numFmtId="0" fontId="6" fillId="0" borderId="9" xfId="0" applyFont="1" applyBorder="1"/>
    <xf numFmtId="10" fontId="6" fillId="0" borderId="1" xfId="2" applyNumberFormat="1" applyFont="1" applyBorder="1"/>
    <xf numFmtId="10" fontId="13" fillId="0" borderId="1" xfId="2" applyNumberFormat="1" applyFont="1" applyBorder="1"/>
    <xf numFmtId="0" fontId="11" fillId="0" borderId="0" xfId="0" applyFont="1"/>
    <xf numFmtId="10" fontId="11" fillId="0" borderId="0" xfId="2" applyNumberFormat="1" applyFont="1" applyBorder="1" applyAlignment="1"/>
    <xf numFmtId="0" fontId="11" fillId="0" borderId="4" xfId="0" applyFont="1" applyBorder="1"/>
    <xf numFmtId="10" fontId="11" fillId="0" borderId="2" xfId="2" applyNumberFormat="1" applyFont="1" applyBorder="1"/>
    <xf numFmtId="10" fontId="12" fillId="0" borderId="2" xfId="2" applyNumberFormat="1" applyFont="1" applyBorder="1"/>
    <xf numFmtId="0" fontId="14" fillId="0" borderId="0" xfId="0" applyFont="1" applyAlignment="1">
      <alignment vertical="center"/>
    </xf>
    <xf numFmtId="0" fontId="10" fillId="0" borderId="0" xfId="0" applyFont="1"/>
    <xf numFmtId="0" fontId="16" fillId="0" borderId="0" xfId="0" applyFont="1"/>
    <xf numFmtId="0" fontId="14" fillId="0" borderId="1" xfId="0" applyFont="1" applyBorder="1"/>
    <xf numFmtId="43" fontId="14" fillId="0" borderId="1" xfId="1" applyFont="1" applyFill="1" applyBorder="1"/>
    <xf numFmtId="166" fontId="14" fillId="0" borderId="1" xfId="3" applyNumberFormat="1" applyFont="1" applyFill="1" applyBorder="1"/>
    <xf numFmtId="0" fontId="15" fillId="0" borderId="1" xfId="0" applyFont="1" applyBorder="1"/>
    <xf numFmtId="164" fontId="10" fillId="0" borderId="0" xfId="0" applyNumberFormat="1" applyFont="1"/>
    <xf numFmtId="43" fontId="10" fillId="0" borderId="0" xfId="1" applyFont="1" applyBorder="1"/>
    <xf numFmtId="166" fontId="17" fillId="0" borderId="0" xfId="3" applyNumberFormat="1" applyFont="1" applyBorder="1"/>
    <xf numFmtId="10" fontId="10" fillId="0" borderId="0" xfId="2" applyNumberFormat="1" applyFont="1" applyBorder="1"/>
    <xf numFmtId="10" fontId="18" fillId="0" borderId="0" xfId="2" applyNumberFormat="1" applyFont="1" applyBorder="1"/>
    <xf numFmtId="10" fontId="18" fillId="0" borderId="0" xfId="0" applyNumberFormat="1" applyFont="1"/>
    <xf numFmtId="10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horizontal="center"/>
    </xf>
    <xf numFmtId="0" fontId="17" fillId="2" borderId="7" xfId="0" applyFont="1" applyFill="1" applyBorder="1"/>
    <xf numFmtId="0" fontId="17" fillId="2" borderId="7" xfId="0" applyFont="1" applyFill="1" applyBorder="1" applyAlignment="1">
      <alignment horizontal="center"/>
    </xf>
    <xf numFmtId="10" fontId="10" fillId="0" borderId="0" xfId="0" applyNumberFormat="1" applyFont="1"/>
    <xf numFmtId="10" fontId="10" fillId="0" borderId="0" xfId="2" applyNumberFormat="1" applyFont="1"/>
    <xf numFmtId="0" fontId="10" fillId="0" borderId="5" xfId="0" applyFont="1" applyBorder="1"/>
    <xf numFmtId="0" fontId="19" fillId="0" borderId="0" xfId="0" applyFont="1"/>
    <xf numFmtId="0" fontId="4" fillId="0" borderId="7" xfId="0" applyFont="1" applyBorder="1"/>
    <xf numFmtId="14" fontId="3" fillId="0" borderId="0" xfId="4" applyNumberFormat="1" applyFont="1"/>
    <xf numFmtId="0" fontId="2" fillId="0" borderId="0" xfId="4" applyFont="1"/>
    <xf numFmtId="0" fontId="1" fillId="0" borderId="0" xfId="4" applyFont="1"/>
    <xf numFmtId="10" fontId="14" fillId="0" borderId="9" xfId="2" applyNumberFormat="1" applyFont="1" applyFill="1" applyBorder="1" applyAlignment="1">
      <alignment horizontal="center"/>
    </xf>
    <xf numFmtId="10" fontId="14" fillId="0" borderId="10" xfId="2" applyNumberFormat="1" applyFont="1" applyFill="1" applyBorder="1" applyAlignment="1">
      <alignment horizontal="center"/>
    </xf>
    <xf numFmtId="10" fontId="14" fillId="0" borderId="11" xfId="2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6">
    <cellStyle name="blp_datetime" xfId="5" xr:uid="{D715847C-CF9E-40C1-81B4-48E1DA9D21B4}"/>
    <cellStyle name="Comma" xfId="1" builtinId="3"/>
    <cellStyle name="Currency" xfId="3" builtinId="4"/>
    <cellStyle name="Normal" xfId="0" builtinId="0"/>
    <cellStyle name="Normal 2" xfId="4" xr:uid="{3B07D1C7-536C-4238-970D-9C3C571A6C5C}"/>
    <cellStyle name="Percent" xfId="2" builtinId="5"/>
  </cellStyles>
  <dxfs count="0"/>
  <tableStyles count="0" defaultTableStyle="TableStyleMedium2" defaultPivotStyle="PivotStyleLight16"/>
  <colors>
    <mruColors>
      <color rgb="FF0000FF"/>
      <color rgb="FFFFFF0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e">
        <v>#N/A</v>
        <stp/>
        <stp>BDH|5787612334598452541</stp>
        <tr r="A6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rPr>
              <a:t>Hart Fund II Relative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'Performance Breakdown'!$G$3</c:f>
              <c:strCache>
                <c:ptCount val="1"/>
                <c:pt idx="0">
                  <c:v>Hart Fund II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'Performance Breakdown'!$F$4:$F$52</c:f>
              <c:numCache>
                <c:formatCode>[$-409]mmm\-yy;@</c:formatCode>
                <c:ptCount val="49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  <c:pt idx="45">
                  <c:v>45597</c:v>
                </c:pt>
                <c:pt idx="46">
                  <c:v>45627</c:v>
                </c:pt>
                <c:pt idx="47">
                  <c:v>45658</c:v>
                </c:pt>
                <c:pt idx="48">
                  <c:v>45689</c:v>
                </c:pt>
              </c:numCache>
            </c:numRef>
          </c:cat>
          <c:val>
            <c:numRef>
              <c:f>'Performance Breakdown'!$G$4:$G$52</c:f>
              <c:numCache>
                <c:formatCode>"$"#,##0.00</c:formatCode>
                <c:ptCount val="49"/>
                <c:pt idx="0">
                  <c:v>100</c:v>
                </c:pt>
                <c:pt idx="1">
                  <c:v>99.202229000000003</c:v>
                </c:pt>
                <c:pt idx="2">
                  <c:v>99.909760999999989</c:v>
                </c:pt>
                <c:pt idx="3">
                  <c:v>99.991641999999985</c:v>
                </c:pt>
                <c:pt idx="4">
                  <c:v>100.87414099999998</c:v>
                </c:pt>
                <c:pt idx="5">
                  <c:v>101.77542999999999</c:v>
                </c:pt>
                <c:pt idx="6">
                  <c:v>101.73559599999999</c:v>
                </c:pt>
                <c:pt idx="7">
                  <c:v>100.944479</c:v>
                </c:pt>
                <c:pt idx="8">
                  <c:v>101.07615699999999</c:v>
                </c:pt>
                <c:pt idx="9">
                  <c:v>101.075716</c:v>
                </c:pt>
                <c:pt idx="10">
                  <c:v>100.950416</c:v>
                </c:pt>
                <c:pt idx="11">
                  <c:v>99.163503000000006</c:v>
                </c:pt>
                <c:pt idx="12">
                  <c:v>98.141082999999995</c:v>
                </c:pt>
                <c:pt idx="13">
                  <c:v>96.098560999999989</c:v>
                </c:pt>
                <c:pt idx="14">
                  <c:v>92.879034999999988</c:v>
                </c:pt>
                <c:pt idx="15">
                  <c:v>93.627892999999986</c:v>
                </c:pt>
                <c:pt idx="16">
                  <c:v>91.681209999999979</c:v>
                </c:pt>
                <c:pt idx="17">
                  <c:v>94.068364999999986</c:v>
                </c:pt>
                <c:pt idx="18">
                  <c:v>91.700584999999975</c:v>
                </c:pt>
                <c:pt idx="19">
                  <c:v>88.348355999999981</c:v>
                </c:pt>
                <c:pt idx="20">
                  <c:v>87.884300999999979</c:v>
                </c:pt>
                <c:pt idx="21">
                  <c:v>90.855478999999974</c:v>
                </c:pt>
                <c:pt idx="22">
                  <c:v>90.243837999999968</c:v>
                </c:pt>
                <c:pt idx="23">
                  <c:v>92.829781999999952</c:v>
                </c:pt>
                <c:pt idx="24">
                  <c:v>91.036732999999955</c:v>
                </c:pt>
                <c:pt idx="25">
                  <c:v>92.893001999999953</c:v>
                </c:pt>
                <c:pt idx="26">
                  <c:v>93.266032999999936</c:v>
                </c:pt>
                <c:pt idx="27">
                  <c:v>92.136690999999942</c:v>
                </c:pt>
                <c:pt idx="28">
                  <c:v>92.273478999999952</c:v>
                </c:pt>
                <c:pt idx="29">
                  <c:v>92.288732999999951</c:v>
                </c:pt>
                <c:pt idx="30">
                  <c:v>91.665675999999962</c:v>
                </c:pt>
                <c:pt idx="31">
                  <c:v>89.294459999999958</c:v>
                </c:pt>
                <c:pt idx="32">
                  <c:v>87.833605999999961</c:v>
                </c:pt>
                <c:pt idx="33">
                  <c:v>91.93750299999995</c:v>
                </c:pt>
                <c:pt idx="34">
                  <c:v>95.411750999999953</c:v>
                </c:pt>
                <c:pt idx="35">
                  <c:v>95.303054999999958</c:v>
                </c:pt>
                <c:pt idx="36">
                  <c:v>93.985716999999966</c:v>
                </c:pt>
                <c:pt idx="37">
                  <c:v>94.943778999999964</c:v>
                </c:pt>
                <c:pt idx="38">
                  <c:v>92.588800999999961</c:v>
                </c:pt>
                <c:pt idx="39">
                  <c:v>94.285553999999962</c:v>
                </c:pt>
                <c:pt idx="40">
                  <c:v>95.081794999999943</c:v>
                </c:pt>
                <c:pt idx="41">
                  <c:v>97.236716999999942</c:v>
                </c:pt>
                <c:pt idx="42">
                  <c:v>98.571078999999941</c:v>
                </c:pt>
                <c:pt idx="43">
                  <c:v>100.03521299999994</c:v>
                </c:pt>
                <c:pt idx="44">
                  <c:v>97.631713999999945</c:v>
                </c:pt>
                <c:pt idx="45">
                  <c:v>98.877542999999946</c:v>
                </c:pt>
                <c:pt idx="46">
                  <c:v>96.986428999999944</c:v>
                </c:pt>
                <c:pt idx="47">
                  <c:v>97.598348999999928</c:v>
                </c:pt>
                <c:pt idx="48">
                  <c:v>99.889134999999925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8-492F-A65F-D251AB508849}"/>
            </c:ext>
          </c:extLst>
        </c:ser>
        <c:ser>
          <c:idx val="1"/>
          <c:order val="1"/>
          <c:tx>
            <c:strRef>
              <c:f>'Performance Breakdown'!$H$3</c:f>
              <c:strCache>
                <c:ptCount val="1"/>
                <c:pt idx="0">
                  <c:v>Bloomberg Barclays US Aggregate Bond Index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'Performance Breakdown'!$F$4:$F$52</c:f>
              <c:numCache>
                <c:formatCode>[$-409]mmm\-yy;@</c:formatCode>
                <c:ptCount val="49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  <c:pt idx="45">
                  <c:v>45597</c:v>
                </c:pt>
                <c:pt idx="46">
                  <c:v>45627</c:v>
                </c:pt>
                <c:pt idx="47">
                  <c:v>45658</c:v>
                </c:pt>
                <c:pt idx="48">
                  <c:v>45689</c:v>
                </c:pt>
              </c:numCache>
            </c:numRef>
          </c:cat>
          <c:val>
            <c:numRef>
              <c:f>'Performance Breakdown'!$H$4:$H$52</c:f>
              <c:numCache>
                <c:formatCode>"$"#,##0.00</c:formatCode>
                <c:ptCount val="49"/>
                <c:pt idx="0">
                  <c:v>100</c:v>
                </c:pt>
                <c:pt idx="1">
                  <c:v>98.751164241341897</c:v>
                </c:pt>
                <c:pt idx="2">
                  <c:v>99.531312751540241</c:v>
                </c:pt>
                <c:pt idx="3">
                  <c:v>99.856445838211059</c:v>
                </c:pt>
                <c:pt idx="4">
                  <c:v>100.55798135504877</c:v>
                </c:pt>
                <c:pt idx="5">
                  <c:v>101.68248895572894</c:v>
                </c:pt>
                <c:pt idx="6">
                  <c:v>101.48894718403132</c:v>
                </c:pt>
                <c:pt idx="7">
                  <c:v>100.6101051876031</c:v>
                </c:pt>
                <c:pt idx="8">
                  <c:v>100.58233429320939</c:v>
                </c:pt>
                <c:pt idx="9">
                  <c:v>100.88012373001563</c:v>
                </c:pt>
                <c:pt idx="10">
                  <c:v>100.62206803441882</c:v>
                </c:pt>
                <c:pt idx="11">
                  <c:v>98.454229293593912</c:v>
                </c:pt>
                <c:pt idx="12">
                  <c:v>97.355783609190894</c:v>
                </c:pt>
                <c:pt idx="13">
                  <c:v>94.650898495244775</c:v>
                </c:pt>
                <c:pt idx="14">
                  <c:v>91.059053738816871</c:v>
                </c:pt>
                <c:pt idx="15">
                  <c:v>91.646087721846726</c:v>
                </c:pt>
                <c:pt idx="16">
                  <c:v>90.208409881311468</c:v>
                </c:pt>
                <c:pt idx="17">
                  <c:v>92.412564407112754</c:v>
                </c:pt>
                <c:pt idx="18">
                  <c:v>89.801673089576084</c:v>
                </c:pt>
                <c:pt idx="19">
                  <c:v>85.921438275982865</c:v>
                </c:pt>
                <c:pt idx="20">
                  <c:v>84.808466277589304</c:v>
                </c:pt>
                <c:pt idx="21">
                  <c:v>87.927351340266071</c:v>
                </c:pt>
                <c:pt idx="22">
                  <c:v>87.530868417229897</c:v>
                </c:pt>
                <c:pt idx="23">
                  <c:v>90.223790684360267</c:v>
                </c:pt>
                <c:pt idx="24">
                  <c:v>87.891035555289676</c:v>
                </c:pt>
                <c:pt idx="25">
                  <c:v>90.123388220013794</c:v>
                </c:pt>
                <c:pt idx="26">
                  <c:v>90.669833972775933</c:v>
                </c:pt>
                <c:pt idx="27">
                  <c:v>89.682471865947718</c:v>
                </c:pt>
                <c:pt idx="28">
                  <c:v>89.362465713626491</c:v>
                </c:pt>
                <c:pt idx="29">
                  <c:v>89.300515256902102</c:v>
                </c:pt>
                <c:pt idx="30">
                  <c:v>88.73014381050848</c:v>
                </c:pt>
                <c:pt idx="31">
                  <c:v>86.475147185740255</c:v>
                </c:pt>
                <c:pt idx="32">
                  <c:v>85.110528159686879</c:v>
                </c:pt>
                <c:pt idx="33">
                  <c:v>88.964701057002927</c:v>
                </c:pt>
                <c:pt idx="34">
                  <c:v>92.370267198728484</c:v>
                </c:pt>
                <c:pt idx="35">
                  <c:v>92.11648394842301</c:v>
                </c:pt>
                <c:pt idx="36">
                  <c:v>90.815097112681443</c:v>
                </c:pt>
                <c:pt idx="37">
                  <c:v>91.653778123371097</c:v>
                </c:pt>
                <c:pt idx="38">
                  <c:v>89.338540019995008</c:v>
                </c:pt>
                <c:pt idx="39">
                  <c:v>90.853121875774349</c:v>
                </c:pt>
                <c:pt idx="40">
                  <c:v>91.713592357449855</c:v>
                </c:pt>
                <c:pt idx="41">
                  <c:v>93.855796426526751</c:v>
                </c:pt>
                <c:pt idx="42">
                  <c:v>95.20418016047303</c:v>
                </c:pt>
                <c:pt idx="43">
                  <c:v>96.479077835408319</c:v>
                </c:pt>
                <c:pt idx="44">
                  <c:v>94.086508472259013</c:v>
                </c:pt>
                <c:pt idx="45">
                  <c:v>95.081133736082492</c:v>
                </c:pt>
                <c:pt idx="46">
                  <c:v>93.525109160977195</c:v>
                </c:pt>
                <c:pt idx="47">
                  <c:v>94.02114005930153</c:v>
                </c:pt>
                <c:pt idx="48">
                  <c:v>96.089858069367409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8-492F-A65F-D251AB50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71648"/>
        <c:axId val="159563744"/>
      </c:lineChart>
      <c:dateAx>
        <c:axId val="159571648"/>
        <c:scaling>
          <c:orientation val="minMax"/>
          <c:max val="45689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63744"/>
        <c:crosses val="autoZero"/>
        <c:auto val="1"/>
        <c:lblOffset val="100"/>
        <c:baseTimeUnit val="months"/>
        <c:majorUnit val="2"/>
        <c:majorTimeUnit val="months"/>
      </c:dateAx>
      <c:valAx>
        <c:axId val="15956374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7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10</xdr:row>
      <xdr:rowOff>137160</xdr:rowOff>
    </xdr:from>
    <xdr:to>
      <xdr:col>4</xdr:col>
      <xdr:colOff>727710</xdr:colOff>
      <xdr:row>26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C4C854-7067-8C15-BC52-42B0ADBF8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876D-F757-406E-AC03-4BC11B74EBBE}">
  <dimension ref="A1:L60"/>
  <sheetViews>
    <sheetView showGridLines="0" zoomScale="86" zoomScaleNormal="100" workbookViewId="0">
      <pane ySplit="2" topLeftCell="A39" activePane="bottomLeft" state="frozen"/>
      <selection pane="bottomLeft" activeCell="J50" sqref="J50"/>
    </sheetView>
  </sheetViews>
  <sheetFormatPr defaultColWidth="8.80859375" defaultRowHeight="15.6" x14ac:dyDescent="0.6"/>
  <cols>
    <col min="1" max="1" width="7.7109375" style="35" bestFit="1" customWidth="1"/>
    <col min="2" max="2" width="16.7109375" style="36" bestFit="1" customWidth="1"/>
    <col min="3" max="3" width="14.09375" style="36" bestFit="1" customWidth="1"/>
    <col min="4" max="4" width="14.47265625" style="37" bestFit="1" customWidth="1"/>
    <col min="5" max="5" width="10.7109375" style="38" bestFit="1" customWidth="1"/>
    <col min="6" max="6" width="12" style="38" bestFit="1" customWidth="1"/>
    <col min="7" max="7" width="13.28515625" style="42" customWidth="1"/>
    <col min="8" max="8" width="13.47265625" style="42" customWidth="1"/>
    <col min="9" max="9" width="8.80859375" style="42" bestFit="1" customWidth="1"/>
    <col min="10" max="10" width="12" style="29" bestFit="1" customWidth="1"/>
    <col min="11" max="11" width="8.80859375" style="29"/>
    <col min="12" max="12" width="8.7109375" style="29" customWidth="1"/>
    <col min="13" max="16384" width="8.80859375" style="29"/>
  </cols>
  <sheetData>
    <row r="1" spans="1:12" s="30" customFormat="1" x14ac:dyDescent="0.6">
      <c r="A1" s="54" t="s">
        <v>31</v>
      </c>
      <c r="B1" s="55"/>
      <c r="C1" s="55"/>
      <c r="D1" s="55"/>
      <c r="E1" s="55"/>
      <c r="F1" s="56"/>
      <c r="G1" s="57" t="s">
        <v>30</v>
      </c>
      <c r="H1" s="58"/>
      <c r="I1" s="59" t="s">
        <v>27</v>
      </c>
      <c r="J1" s="60"/>
      <c r="K1" s="28"/>
      <c r="L1" s="29"/>
    </row>
    <row r="2" spans="1:12" s="30" customFormat="1" x14ac:dyDescent="0.6">
      <c r="A2" s="31" t="s">
        <v>0</v>
      </c>
      <c r="B2" s="32" t="s">
        <v>1</v>
      </c>
      <c r="C2" s="32" t="s">
        <v>2</v>
      </c>
      <c r="D2" s="33" t="s">
        <v>3</v>
      </c>
      <c r="E2" s="31" t="s">
        <v>8</v>
      </c>
      <c r="F2" s="31" t="s">
        <v>9</v>
      </c>
      <c r="G2" s="34" t="s">
        <v>8</v>
      </c>
      <c r="H2" s="34" t="s">
        <v>9</v>
      </c>
      <c r="I2" s="31" t="s">
        <v>28</v>
      </c>
      <c r="J2" s="31" t="s">
        <v>9</v>
      </c>
      <c r="K2" s="28"/>
    </row>
    <row r="3" spans="1:12" x14ac:dyDescent="0.6">
      <c r="A3" s="35">
        <v>44256</v>
      </c>
      <c r="B3" s="36">
        <v>1000000</v>
      </c>
      <c r="C3" s="36">
        <v>992022.29</v>
      </c>
      <c r="E3" s="38">
        <f t="shared" ref="E3:E50" si="0">(C3/B3)-1</f>
        <v>-7.9777099999999157E-3</v>
      </c>
      <c r="F3" s="38">
        <f>E3</f>
        <v>-7.9777099999999157E-3</v>
      </c>
      <c r="G3" s="39">
        <f>VLOOKUP(A3,'Benchmark Return Data'!C:D,2,0)</f>
        <v>-1.2488357586581067E-2</v>
      </c>
      <c r="H3" s="40">
        <f>G3</f>
        <v>-1.2488357586581067E-2</v>
      </c>
      <c r="I3" s="41">
        <f t="shared" ref="I3:I26" si="1">E3-G3</f>
        <v>4.5106475865811513E-3</v>
      </c>
      <c r="J3" s="41">
        <f>F3-H3</f>
        <v>4.5106475865811513E-3</v>
      </c>
    </row>
    <row r="4" spans="1:12" x14ac:dyDescent="0.6">
      <c r="A4" s="35">
        <v>44287</v>
      </c>
      <c r="B4" s="36">
        <f t="shared" ref="B4:B15" si="2">C3</f>
        <v>992022.29</v>
      </c>
      <c r="C4" s="36">
        <v>999097.61</v>
      </c>
      <c r="E4" s="38">
        <f t="shared" si="0"/>
        <v>7.1322187730276099E-3</v>
      </c>
      <c r="F4" s="38">
        <f>(1+F3)*(1+E4)-1</f>
        <v>-9.0239000000003067E-4</v>
      </c>
      <c r="G4" s="39">
        <f>VLOOKUP(A4,'Benchmark Return Data'!C:D,2,0)</f>
        <v>7.9001449369417998E-3</v>
      </c>
      <c r="H4" s="40">
        <f>(1+H3)*(1+G4)-1</f>
        <v>-4.6868724845976484E-3</v>
      </c>
      <c r="I4" s="41">
        <f t="shared" si="1"/>
        <v>-7.6792616391418989E-4</v>
      </c>
      <c r="J4" s="41">
        <f t="shared" ref="J4:J11" si="3">F4-H4</f>
        <v>3.7844824845976177E-3</v>
      </c>
    </row>
    <row r="5" spans="1:12" x14ac:dyDescent="0.6">
      <c r="A5" s="35">
        <v>44317</v>
      </c>
      <c r="B5" s="36">
        <f t="shared" si="2"/>
        <v>999097.61</v>
      </c>
      <c r="C5" s="36">
        <v>999916.42</v>
      </c>
      <c r="E5" s="38">
        <f t="shared" si="0"/>
        <v>8.1954955332141921E-4</v>
      </c>
      <c r="F5" s="38">
        <f>(1+F4)*(1+E5)-1</f>
        <v>-8.3580000000083032E-5</v>
      </c>
      <c r="G5" s="39">
        <f>VLOOKUP(A5,'Benchmark Return Data'!C:D,2,0)</f>
        <v>3.2666411974535681E-3</v>
      </c>
      <c r="H5" s="40">
        <f t="shared" ref="H5:H26" si="4">(1+H4)*(1+G5)-1</f>
        <v>-1.435541617889502E-3</v>
      </c>
      <c r="I5" s="41">
        <f t="shared" si="1"/>
        <v>-2.4470916441321489E-3</v>
      </c>
      <c r="J5" s="41">
        <f t="shared" si="3"/>
        <v>1.3519616178894189E-3</v>
      </c>
    </row>
    <row r="6" spans="1:12" x14ac:dyDescent="0.6">
      <c r="A6" s="35">
        <v>44348</v>
      </c>
      <c r="B6" s="36">
        <f t="shared" si="2"/>
        <v>999916.42</v>
      </c>
      <c r="C6" s="36">
        <v>1008741.41</v>
      </c>
      <c r="E6" s="38">
        <f t="shared" si="0"/>
        <v>8.825727654317328E-3</v>
      </c>
      <c r="F6" s="38">
        <f>(1+F5)*(1+E6)-1</f>
        <v>8.7414099999998385E-3</v>
      </c>
      <c r="G6" s="39">
        <f>VLOOKUP(A6,'Benchmark Return Data'!C:D,2,0)</f>
        <v>7.0254404805709658E-3</v>
      </c>
      <c r="H6" s="40">
        <f t="shared" si="4"/>
        <v>5.5798135504876445E-3</v>
      </c>
      <c r="I6" s="41">
        <f t="shared" si="1"/>
        <v>1.8002871737463622E-3</v>
      </c>
      <c r="J6" s="41">
        <f t="shared" si="3"/>
        <v>3.161596449512194E-3</v>
      </c>
    </row>
    <row r="7" spans="1:12" x14ac:dyDescent="0.6">
      <c r="A7" s="35">
        <v>44378</v>
      </c>
      <c r="B7" s="36">
        <f t="shared" si="2"/>
        <v>1008741.41</v>
      </c>
      <c r="C7" s="36">
        <v>1017754.3</v>
      </c>
      <c r="E7" s="38">
        <f t="shared" si="0"/>
        <v>8.9347873604197492E-3</v>
      </c>
      <c r="F7" s="38">
        <f>(1+F6)*(1+E7)-1</f>
        <v>1.7754299999999779E-2</v>
      </c>
      <c r="G7" s="39">
        <f>VLOOKUP(A7,'Benchmark Return Data'!C:D,2,0)</f>
        <v>1.1182678744412922E-2</v>
      </c>
      <c r="H7" s="40">
        <f t="shared" si="4"/>
        <v>1.6824889557289335E-2</v>
      </c>
      <c r="I7" s="41">
        <f t="shared" si="1"/>
        <v>-2.2478913839931725E-3</v>
      </c>
      <c r="J7" s="41">
        <f t="shared" si="3"/>
        <v>9.2941044271044326E-4</v>
      </c>
    </row>
    <row r="8" spans="1:12" x14ac:dyDescent="0.6">
      <c r="A8" s="35">
        <v>44409</v>
      </c>
      <c r="B8" s="36">
        <f t="shared" si="2"/>
        <v>1017754.3</v>
      </c>
      <c r="C8" s="36">
        <v>1017355.96</v>
      </c>
      <c r="E8" s="38">
        <f t="shared" si="0"/>
        <v>-3.9139112455732761E-4</v>
      </c>
      <c r="F8" s="38">
        <f>(1+F7)*(1+E8)-1</f>
        <v>1.7355959999999726E-2</v>
      </c>
      <c r="G8" s="39">
        <f>VLOOKUP(A8,'Benchmark Return Data'!C:D,2,0)</f>
        <v>-1.903393334341863E-3</v>
      </c>
      <c r="H8" s="40">
        <f t="shared" si="4"/>
        <v>1.4889471840313195E-2</v>
      </c>
      <c r="I8" s="41">
        <f t="shared" si="1"/>
        <v>1.5120022097845354E-3</v>
      </c>
      <c r="J8" s="41">
        <f t="shared" si="3"/>
        <v>2.4664881596865307E-3</v>
      </c>
    </row>
    <row r="9" spans="1:12" x14ac:dyDescent="0.6">
      <c r="A9" s="35">
        <v>44440</v>
      </c>
      <c r="B9" s="36">
        <f t="shared" si="2"/>
        <v>1017355.96</v>
      </c>
      <c r="C9" s="36">
        <v>1009444.79</v>
      </c>
      <c r="E9" s="38">
        <f t="shared" si="0"/>
        <v>-7.7762064715283241E-3</v>
      </c>
      <c r="F9" s="38">
        <f t="shared" ref="F9:F50" si="5">(1+F8)*(1+E9)-1</f>
        <v>9.4447899999998697E-3</v>
      </c>
      <c r="G9" s="39">
        <f>VLOOKUP(A9,'Benchmark Return Data'!C:D,2,0)</f>
        <v>-8.659484809065976E-3</v>
      </c>
      <c r="H9" s="40">
        <f t="shared" si="4"/>
        <v>6.1010518760309385E-3</v>
      </c>
      <c r="I9" s="41">
        <f t="shared" si="1"/>
        <v>8.8327833753765184E-4</v>
      </c>
      <c r="J9" s="41">
        <f t="shared" si="3"/>
        <v>3.3437381239689312E-3</v>
      </c>
    </row>
    <row r="10" spans="1:12" x14ac:dyDescent="0.6">
      <c r="A10" s="35">
        <v>44470</v>
      </c>
      <c r="B10" s="36">
        <f t="shared" si="2"/>
        <v>1009444.79</v>
      </c>
      <c r="C10" s="36">
        <v>1010761.57</v>
      </c>
      <c r="E10" s="38">
        <f t="shared" si="0"/>
        <v>1.3044596525184637E-3</v>
      </c>
      <c r="F10" s="38">
        <f t="shared" si="5"/>
        <v>1.0761569999999887E-2</v>
      </c>
      <c r="G10" s="39">
        <f>VLOOKUP(A10,'Benchmark Return Data'!C:D,2,0)</f>
        <v>-2.7602490169276184E-4</v>
      </c>
      <c r="H10" s="40">
        <f t="shared" si="4"/>
        <v>5.8233429320939667E-3</v>
      </c>
      <c r="I10" s="41">
        <f t="shared" si="1"/>
        <v>1.5804845542112256E-3</v>
      </c>
      <c r="J10" s="41">
        <f t="shared" si="3"/>
        <v>4.9382270679059204E-3</v>
      </c>
    </row>
    <row r="11" spans="1:12" x14ac:dyDescent="0.6">
      <c r="A11" s="35">
        <v>44501</v>
      </c>
      <c r="B11" s="36">
        <f t="shared" si="2"/>
        <v>1010761.57</v>
      </c>
      <c r="C11" s="36">
        <v>1010757.16</v>
      </c>
      <c r="E11" s="38">
        <f t="shared" si="0"/>
        <v>-4.3630467667643558E-6</v>
      </c>
      <c r="F11" s="38">
        <f t="shared" si="5"/>
        <v>1.0757159999999821E-2</v>
      </c>
      <c r="G11" s="39">
        <f>VLOOKUP(A11,'Benchmark Return Data'!C:D,2,0)</f>
        <v>2.9606534676174245E-3</v>
      </c>
      <c r="H11" s="40">
        <f t="shared" si="4"/>
        <v>8.8012373001564725E-3</v>
      </c>
      <c r="I11" s="41">
        <f t="shared" si="1"/>
        <v>-2.9650165143841889E-3</v>
      </c>
      <c r="J11" s="41">
        <f t="shared" si="3"/>
        <v>1.9559226998433488E-3</v>
      </c>
    </row>
    <row r="12" spans="1:12" x14ac:dyDescent="0.6">
      <c r="A12" s="35">
        <v>44531</v>
      </c>
      <c r="B12" s="36">
        <f t="shared" si="2"/>
        <v>1010757.16</v>
      </c>
      <c r="C12" s="36">
        <v>1009504.16</v>
      </c>
      <c r="E12" s="38">
        <f t="shared" si="0"/>
        <v>-1.239664728172718E-3</v>
      </c>
      <c r="F12" s="38">
        <f t="shared" si="5"/>
        <v>9.5041599999998727E-3</v>
      </c>
      <c r="G12" s="39">
        <f>VLOOKUP(A12,'Benchmark Return Data'!C:D,2,0)</f>
        <v>-2.5580430123920417E-3</v>
      </c>
      <c r="H12" s="40">
        <f t="shared" si="4"/>
        <v>6.220680344188434E-3</v>
      </c>
      <c r="I12" s="41">
        <f t="shared" si="1"/>
        <v>1.3183782842193237E-3</v>
      </c>
      <c r="J12" s="41">
        <f t="shared" ref="J12:J24" si="6">F12-H12</f>
        <v>3.2834796558114387E-3</v>
      </c>
    </row>
    <row r="13" spans="1:12" x14ac:dyDescent="0.6">
      <c r="A13" s="35">
        <v>44562</v>
      </c>
      <c r="B13" s="36">
        <f t="shared" si="2"/>
        <v>1009504.16</v>
      </c>
      <c r="C13" s="36">
        <v>991635.03</v>
      </c>
      <c r="E13" s="38">
        <f t="shared" si="0"/>
        <v>-1.7700897834834084E-2</v>
      </c>
      <c r="F13" s="38">
        <f t="shared" si="5"/>
        <v>-8.3649700000001381E-3</v>
      </c>
      <c r="G13" s="39">
        <f>VLOOKUP(A13,'Benchmark Return Data'!C:D,2,0)</f>
        <v>-2.1544366789235325E-2</v>
      </c>
      <c r="H13" s="40">
        <f t="shared" si="4"/>
        <v>-1.5457707064060688E-2</v>
      </c>
      <c r="I13" s="41">
        <f t="shared" si="1"/>
        <v>3.8434689544012413E-3</v>
      </c>
      <c r="J13" s="41">
        <f t="shared" si="6"/>
        <v>7.0927370640605503E-3</v>
      </c>
    </row>
    <row r="14" spans="1:12" x14ac:dyDescent="0.6">
      <c r="A14" s="35">
        <v>44593</v>
      </c>
      <c r="B14" s="36">
        <f t="shared" si="2"/>
        <v>991635.03</v>
      </c>
      <c r="C14" s="36">
        <v>981410.83</v>
      </c>
      <c r="E14" s="38">
        <f t="shared" si="0"/>
        <v>-1.0310446576297427E-2</v>
      </c>
      <c r="F14" s="38">
        <f t="shared" si="5"/>
        <v>-1.8589170000000266E-2</v>
      </c>
      <c r="G14" s="39">
        <f>VLOOKUP(A14,'Benchmark Return Data'!C:D,2,0)</f>
        <v>-1.1156917201874728E-2</v>
      </c>
      <c r="H14" s="40">
        <f t="shared" si="4"/>
        <v>-2.6442163908090843E-2</v>
      </c>
      <c r="I14" s="41">
        <f t="shared" si="1"/>
        <v>8.4647062557730024E-4</v>
      </c>
      <c r="J14" s="41">
        <f t="shared" si="6"/>
        <v>7.8529939080905775E-3</v>
      </c>
    </row>
    <row r="15" spans="1:12" x14ac:dyDescent="0.6">
      <c r="A15" s="35">
        <v>44621</v>
      </c>
      <c r="B15" s="36">
        <f t="shared" si="2"/>
        <v>981410.83</v>
      </c>
      <c r="C15" s="36">
        <v>960985.61</v>
      </c>
      <c r="E15" s="38">
        <f t="shared" si="0"/>
        <v>-2.0812099658610861E-2</v>
      </c>
      <c r="F15" s="38">
        <f t="shared" si="5"/>
        <v>-3.9014390000000287E-2</v>
      </c>
      <c r="G15" s="39">
        <f>VLOOKUP(A15,'Benchmark Return Data'!C:D,2,0)</f>
        <v>-2.7783507190534906E-2</v>
      </c>
      <c r="H15" s="40">
        <f t="shared" si="4"/>
        <v>-5.3491015047552049E-2</v>
      </c>
      <c r="I15" s="41">
        <f t="shared" si="1"/>
        <v>6.9714075319240454E-3</v>
      </c>
      <c r="J15" s="41">
        <f t="shared" si="6"/>
        <v>1.4476625047551761E-2</v>
      </c>
    </row>
    <row r="16" spans="1:12" x14ac:dyDescent="0.6">
      <c r="A16" s="35">
        <v>44652</v>
      </c>
      <c r="B16" s="36">
        <f t="shared" ref="B16:B23" si="7">C15</f>
        <v>960985.61</v>
      </c>
      <c r="C16" s="36">
        <v>928790.35</v>
      </c>
      <c r="E16" s="38">
        <f t="shared" si="0"/>
        <v>-3.3502333089045933E-2</v>
      </c>
      <c r="F16" s="38">
        <f t="shared" si="5"/>
        <v>-7.1209650000000235E-2</v>
      </c>
      <c r="G16" s="39">
        <f>VLOOKUP(A16,'Benchmark Return Data'!C:D,2,0)</f>
        <v>-3.7948342947936808E-2</v>
      </c>
      <c r="H16" s="40">
        <f t="shared" si="4"/>
        <v>-8.9409462611831136E-2</v>
      </c>
      <c r="I16" s="41">
        <f t="shared" si="1"/>
        <v>4.4460098588908759E-3</v>
      </c>
      <c r="J16" s="41">
        <f t="shared" si="6"/>
        <v>1.8199812611830901E-2</v>
      </c>
    </row>
    <row r="17" spans="1:10" x14ac:dyDescent="0.6">
      <c r="A17" s="35">
        <v>44682</v>
      </c>
      <c r="B17" s="36">
        <f t="shared" si="7"/>
        <v>928790.35</v>
      </c>
      <c r="C17" s="36">
        <v>936278.93</v>
      </c>
      <c r="E17" s="38">
        <f t="shared" si="0"/>
        <v>8.0627237352326464E-3</v>
      </c>
      <c r="F17" s="38">
        <f t="shared" si="5"/>
        <v>-6.3721070000000157E-2</v>
      </c>
      <c r="G17" s="39">
        <f>VLOOKUP(A17,'Benchmark Return Data'!C:D,2,0)</f>
        <v>6.4467393293328179E-3</v>
      </c>
      <c r="H17" s="40">
        <f t="shared" si="4"/>
        <v>-8.3539122781532527E-2</v>
      </c>
      <c r="I17" s="41">
        <f t="shared" si="1"/>
        <v>1.6159844058998285E-3</v>
      </c>
      <c r="J17" s="41">
        <f t="shared" si="6"/>
        <v>1.9818052781532369E-2</v>
      </c>
    </row>
    <row r="18" spans="1:10" x14ac:dyDescent="0.6">
      <c r="A18" s="35">
        <v>44713</v>
      </c>
      <c r="B18" s="36">
        <f t="shared" si="7"/>
        <v>936278.93</v>
      </c>
      <c r="C18" s="36">
        <v>916812.1</v>
      </c>
      <c r="E18" s="38">
        <f t="shared" si="0"/>
        <v>-2.0791699328318813E-2</v>
      </c>
      <c r="F18" s="38">
        <f t="shared" si="5"/>
        <v>-8.3187900000000203E-2</v>
      </c>
      <c r="G18" s="39">
        <f>VLOOKUP(A18,'Benchmark Return Data'!C:D,2,0)</f>
        <v>-1.5687280016782879E-2</v>
      </c>
      <c r="H18" s="40">
        <f t="shared" si="4"/>
        <v>-9.791590118688509E-2</v>
      </c>
      <c r="I18" s="41">
        <f t="shared" si="1"/>
        <v>-5.1044193115359349E-3</v>
      </c>
      <c r="J18" s="41">
        <f t="shared" si="6"/>
        <v>1.4728001186884887E-2</v>
      </c>
    </row>
    <row r="19" spans="1:10" x14ac:dyDescent="0.6">
      <c r="A19" s="35">
        <v>44743</v>
      </c>
      <c r="B19" s="36">
        <f t="shared" si="7"/>
        <v>916812.1</v>
      </c>
      <c r="C19" s="36">
        <v>940683.65</v>
      </c>
      <c r="E19" s="38">
        <f t="shared" si="0"/>
        <v>2.6037559931855192E-2</v>
      </c>
      <c r="F19" s="38">
        <f t="shared" si="5"/>
        <v>-5.931635000000024E-2</v>
      </c>
      <c r="G19" s="39">
        <f>VLOOKUP(A19,'Benchmark Return Data'!C:D,2,0)</f>
        <v>2.4434024817656441E-2</v>
      </c>
      <c r="H19" s="40">
        <f t="shared" si="4"/>
        <v>-7.587435592887215E-2</v>
      </c>
      <c r="I19" s="41">
        <f t="shared" si="1"/>
        <v>1.6035351141987508E-3</v>
      </c>
      <c r="J19" s="41">
        <f t="shared" si="6"/>
        <v>1.6558005928871911E-2</v>
      </c>
    </row>
    <row r="20" spans="1:10" x14ac:dyDescent="0.6">
      <c r="A20" s="35">
        <v>44774</v>
      </c>
      <c r="B20" s="36">
        <f t="shared" si="7"/>
        <v>940683.65</v>
      </c>
      <c r="C20" s="36">
        <v>917005.85</v>
      </c>
      <c r="E20" s="38">
        <f t="shared" si="0"/>
        <v>-2.5170842503747237E-2</v>
      </c>
      <c r="F20" s="38">
        <f t="shared" si="5"/>
        <v>-8.2994150000000322E-2</v>
      </c>
      <c r="G20" s="39">
        <f>VLOOKUP(A20,'Benchmark Return Data'!C:D,2,0)</f>
        <v>-2.8252557801931477E-2</v>
      </c>
      <c r="H20" s="40">
        <f t="shared" si="4"/>
        <v>-0.10198326910423883</v>
      </c>
      <c r="I20" s="41">
        <f t="shared" si="1"/>
        <v>3.0817152981842399E-3</v>
      </c>
      <c r="J20" s="41">
        <f t="shared" si="6"/>
        <v>1.8989119104238505E-2</v>
      </c>
    </row>
    <row r="21" spans="1:10" x14ac:dyDescent="0.6">
      <c r="A21" s="35">
        <v>44805</v>
      </c>
      <c r="B21" s="36">
        <f t="shared" si="7"/>
        <v>917005.85</v>
      </c>
      <c r="C21" s="36">
        <v>883483.56</v>
      </c>
      <c r="E21" s="38">
        <f t="shared" si="0"/>
        <v>-3.6556244433991303E-2</v>
      </c>
      <c r="F21" s="38">
        <f t="shared" si="5"/>
        <v>-0.11651644000000028</v>
      </c>
      <c r="G21" s="39">
        <f>VLOOKUP(A21,'Benchmark Return Data'!C:D,2,0)</f>
        <v>-4.3208936761375605E-2</v>
      </c>
      <c r="H21" s="40">
        <f t="shared" si="4"/>
        <v>-0.14078561724017102</v>
      </c>
      <c r="I21" s="41">
        <f t="shared" si="1"/>
        <v>6.6526923273843019E-3</v>
      </c>
      <c r="J21" s="41">
        <f t="shared" si="6"/>
        <v>2.4269177240170747E-2</v>
      </c>
    </row>
    <row r="22" spans="1:10" x14ac:dyDescent="0.6">
      <c r="A22" s="35">
        <v>44835</v>
      </c>
      <c r="B22" s="36">
        <f t="shared" si="7"/>
        <v>883483.56</v>
      </c>
      <c r="C22" s="36">
        <v>878843.01</v>
      </c>
      <c r="E22" s="38">
        <f t="shared" si="0"/>
        <v>-5.2525595382896251E-3</v>
      </c>
      <c r="F22" s="38">
        <f t="shared" si="5"/>
        <v>-0.12115699000000035</v>
      </c>
      <c r="G22" s="39">
        <f>VLOOKUP(A22,'Benchmark Return Data'!C:D,2,0)</f>
        <v>-1.2953367875647603E-2</v>
      </c>
      <c r="H22" s="40">
        <f t="shared" si="4"/>
        <v>-0.15191533722410655</v>
      </c>
      <c r="I22" s="41">
        <f t="shared" si="1"/>
        <v>7.7008083373579783E-3</v>
      </c>
      <c r="J22" s="41">
        <f t="shared" si="6"/>
        <v>3.0758347224106197E-2</v>
      </c>
    </row>
    <row r="23" spans="1:10" x14ac:dyDescent="0.6">
      <c r="A23" s="35">
        <v>44866</v>
      </c>
      <c r="B23" s="36">
        <f t="shared" si="7"/>
        <v>878843.01</v>
      </c>
      <c r="C23" s="36">
        <v>908554.79</v>
      </c>
      <c r="E23" s="38">
        <f t="shared" si="0"/>
        <v>3.3807835599670932E-2</v>
      </c>
      <c r="F23" s="38">
        <f t="shared" si="5"/>
        <v>-9.1445210000000388E-2</v>
      </c>
      <c r="G23" s="39">
        <f>VLOOKUP(A23,'Benchmark Return Data'!C:D,2,0)</f>
        <v>3.6775633372124084E-2</v>
      </c>
      <c r="H23" s="40">
        <f t="shared" si="4"/>
        <v>-0.12072648659733876</v>
      </c>
      <c r="I23" s="41">
        <f t="shared" si="1"/>
        <v>-2.9677977724531512E-3</v>
      </c>
      <c r="J23" s="41">
        <f t="shared" si="6"/>
        <v>2.9281276597338368E-2</v>
      </c>
    </row>
    <row r="24" spans="1:10" x14ac:dyDescent="0.6">
      <c r="A24" s="35">
        <v>44896</v>
      </c>
      <c r="B24" s="36">
        <f>C23</f>
        <v>908554.79</v>
      </c>
      <c r="C24" s="36">
        <v>902438.38</v>
      </c>
      <c r="E24" s="38">
        <f t="shared" si="0"/>
        <v>-6.7320210815244863E-3</v>
      </c>
      <c r="F24" s="38">
        <f t="shared" si="5"/>
        <v>-9.756162000000046E-2</v>
      </c>
      <c r="G24" s="39">
        <f>VLOOKUP(A24,'Benchmark Return Data'!C:D,2,0)</f>
        <v>-4.5092103536912287E-3</v>
      </c>
      <c r="H24" s="40">
        <f t="shared" si="4"/>
        <v>-0.12469131582770054</v>
      </c>
      <c r="I24" s="41">
        <f t="shared" si="1"/>
        <v>-2.2228107278332576E-3</v>
      </c>
      <c r="J24" s="41">
        <f t="shared" si="6"/>
        <v>2.7129695827700084E-2</v>
      </c>
    </row>
    <row r="25" spans="1:10" x14ac:dyDescent="0.6">
      <c r="A25" s="35">
        <v>44927</v>
      </c>
      <c r="B25" s="36">
        <f t="shared" ref="B25:B29" si="8">C24</f>
        <v>902438.38</v>
      </c>
      <c r="C25" s="36">
        <v>928297.82</v>
      </c>
      <c r="E25" s="38">
        <f t="shared" si="0"/>
        <v>2.8655075596407897E-2</v>
      </c>
      <c r="F25" s="38">
        <f t="shared" si="5"/>
        <v>-7.1702180000000615E-2</v>
      </c>
      <c r="G25" s="39">
        <f>VLOOKUP(A25,'Benchmark Return Data'!C:D,2,0)</f>
        <v>3.076540100452485E-2</v>
      </c>
      <c r="H25" s="40">
        <f t="shared" si="4"/>
        <v>-9.7762093156396723E-2</v>
      </c>
      <c r="I25" s="41">
        <f t="shared" si="1"/>
        <v>-2.1103254081169531E-3</v>
      </c>
      <c r="J25" s="41">
        <f t="shared" ref="J25:J33" si="9">F25-H25</f>
        <v>2.6059913156396108E-2</v>
      </c>
    </row>
    <row r="26" spans="1:10" x14ac:dyDescent="0.6">
      <c r="A26" s="35">
        <v>44958</v>
      </c>
      <c r="B26" s="36">
        <f t="shared" si="8"/>
        <v>928297.82</v>
      </c>
      <c r="C26" s="36">
        <v>910367.33</v>
      </c>
      <c r="D26" s="9"/>
      <c r="E26" s="38">
        <f t="shared" si="0"/>
        <v>-1.9315449862846834E-2</v>
      </c>
      <c r="F26" s="38">
        <f t="shared" si="5"/>
        <v>-8.9632670000000636E-2</v>
      </c>
      <c r="G26" s="39">
        <f>VLOOKUP(A26,'Benchmark Return Data'!C:D,2,0)</f>
        <v>-2.5855210819411445E-2</v>
      </c>
      <c r="H26" s="40">
        <f t="shared" si="4"/>
        <v>-0.12108964444710257</v>
      </c>
      <c r="I26" s="41">
        <f t="shared" si="1"/>
        <v>6.5397609565646109E-3</v>
      </c>
      <c r="J26" s="41">
        <f t="shared" si="9"/>
        <v>3.1456974447101937E-2</v>
      </c>
    </row>
    <row r="27" spans="1:10" x14ac:dyDescent="0.6">
      <c r="A27" s="35">
        <v>44986</v>
      </c>
      <c r="B27" s="36">
        <f t="shared" si="8"/>
        <v>910367.33</v>
      </c>
      <c r="C27" s="36">
        <v>928930.02</v>
      </c>
      <c r="D27" s="9"/>
      <c r="E27" s="38">
        <f t="shared" si="0"/>
        <v>2.039032969252097E-2</v>
      </c>
      <c r="F27" s="38">
        <f t="shared" si="5"/>
        <v>-7.1069980000000643E-2</v>
      </c>
      <c r="G27" s="39">
        <f>VLOOKUP(A27,'Benchmark Return Data'!C:D,2,0)</f>
        <v>2.5399093896439684E-2</v>
      </c>
      <c r="H27" s="40">
        <f t="shared" ref="H27:H50" si="10">(1+H26)*(1+G27)-1</f>
        <v>-9.876611779986133E-2</v>
      </c>
      <c r="I27" s="41">
        <f t="shared" ref="I27:I29" si="11">E27-G27</f>
        <v>-5.0087642039187141E-3</v>
      </c>
      <c r="J27" s="41">
        <f t="shared" si="9"/>
        <v>2.7696137799860687E-2</v>
      </c>
    </row>
    <row r="28" spans="1:10" x14ac:dyDescent="0.6">
      <c r="A28" s="35">
        <v>45017</v>
      </c>
      <c r="B28" s="36">
        <f t="shared" si="8"/>
        <v>928930.02</v>
      </c>
      <c r="C28" s="36">
        <v>932660.33</v>
      </c>
      <c r="D28" s="9"/>
      <c r="E28" s="38">
        <f t="shared" si="0"/>
        <v>4.0157061562073881E-3</v>
      </c>
      <c r="F28" s="38">
        <f t="shared" si="5"/>
        <v>-6.733967000000074E-2</v>
      </c>
      <c r="G28" s="39">
        <f>VLOOKUP(A28,'Benchmark Return Data'!C:D,2,0)</f>
        <v>6.0633068014279701E-3</v>
      </c>
      <c r="H28" s="40">
        <f t="shared" si="10"/>
        <v>-9.330166027223985E-2</v>
      </c>
      <c r="I28" s="41">
        <f t="shared" si="11"/>
        <v>-2.0476006452205819E-3</v>
      </c>
      <c r="J28" s="41">
        <f t="shared" si="9"/>
        <v>2.596199027223911E-2</v>
      </c>
    </row>
    <row r="29" spans="1:10" x14ac:dyDescent="0.6">
      <c r="A29" s="35">
        <v>45047</v>
      </c>
      <c r="B29" s="36">
        <f t="shared" si="8"/>
        <v>932660.33</v>
      </c>
      <c r="C29" s="36">
        <v>921366.91</v>
      </c>
      <c r="D29" s="9"/>
      <c r="E29" s="38">
        <f t="shared" si="0"/>
        <v>-1.2108824227572645E-2</v>
      </c>
      <c r="F29" s="38">
        <f t="shared" si="5"/>
        <v>-7.8633090000000627E-2</v>
      </c>
      <c r="G29" s="39">
        <f>VLOOKUP(A29,'Benchmark Return Data'!C:D,2,0)</f>
        <v>-1.0889642823484924E-2</v>
      </c>
      <c r="H29" s="40">
        <f t="shared" si="10"/>
        <v>-0.1031752813405219</v>
      </c>
      <c r="I29" s="41">
        <f t="shared" si="11"/>
        <v>-1.2191814040877214E-3</v>
      </c>
      <c r="J29" s="41">
        <f t="shared" si="9"/>
        <v>2.4542191340521269E-2</v>
      </c>
    </row>
    <row r="30" spans="1:10" x14ac:dyDescent="0.6">
      <c r="A30" s="35">
        <v>45078</v>
      </c>
      <c r="B30" s="36">
        <f t="shared" ref="B30:B35" si="12">C29</f>
        <v>921366.91</v>
      </c>
      <c r="C30" s="36">
        <v>922734.79</v>
      </c>
      <c r="D30" s="9"/>
      <c r="E30" s="38">
        <f t="shared" si="0"/>
        <v>1.484620280101101E-3</v>
      </c>
      <c r="F30" s="38">
        <f t="shared" si="5"/>
        <v>-7.7265210000000528E-2</v>
      </c>
      <c r="G30" s="39">
        <f>VLOOKUP(A30,'Benchmark Return Data'!C:D,2,0)</f>
        <v>-3.5682128922533973E-3</v>
      </c>
      <c r="H30" s="40">
        <f t="shared" si="10"/>
        <v>-0.10637534286373418</v>
      </c>
      <c r="I30" s="41">
        <f t="shared" ref="I30:J50" si="13">E30-G30</f>
        <v>5.0528331723544984E-3</v>
      </c>
      <c r="J30" s="41">
        <f t="shared" si="9"/>
        <v>2.9110132863733651E-2</v>
      </c>
    </row>
    <row r="31" spans="1:10" x14ac:dyDescent="0.6">
      <c r="A31" s="35">
        <v>45108</v>
      </c>
      <c r="B31" s="36">
        <f t="shared" si="12"/>
        <v>922734.79</v>
      </c>
      <c r="C31" s="36">
        <v>922887.33</v>
      </c>
      <c r="D31" s="9"/>
      <c r="E31" s="38">
        <f t="shared" si="0"/>
        <v>1.65312938943174E-4</v>
      </c>
      <c r="F31" s="38">
        <f t="shared" si="5"/>
        <v>-7.7112670000000549E-2</v>
      </c>
      <c r="G31" s="39">
        <f>VLOOKUP(A31,'Benchmark Return Data'!C:D,2,0)</f>
        <v>-6.9324918722502016E-4</v>
      </c>
      <c r="H31" s="40">
        <f t="shared" si="10"/>
        <v>-0.10699484743097809</v>
      </c>
      <c r="I31" s="41">
        <f t="shared" si="13"/>
        <v>8.5856212616819416E-4</v>
      </c>
      <c r="J31" s="41">
        <f t="shared" si="9"/>
        <v>2.9882177430977541E-2</v>
      </c>
    </row>
    <row r="32" spans="1:10" x14ac:dyDescent="0.6">
      <c r="A32" s="35">
        <v>45139</v>
      </c>
      <c r="B32" s="36">
        <f t="shared" si="12"/>
        <v>922887.33</v>
      </c>
      <c r="C32" s="36">
        <v>916656.76</v>
      </c>
      <c r="D32" s="9"/>
      <c r="E32" s="38">
        <f t="shared" si="0"/>
        <v>-6.7511708065164378E-3</v>
      </c>
      <c r="F32" s="38">
        <f t="shared" si="5"/>
        <v>-8.3343240000000485E-2</v>
      </c>
      <c r="G32" s="39">
        <f>VLOOKUP(A32,'Benchmark Return Data'!C:D,2,0)</f>
        <v>-6.3871014042053975E-3</v>
      </c>
      <c r="H32" s="40">
        <f t="shared" si="10"/>
        <v>-0.11269856189491434</v>
      </c>
      <c r="I32" s="41">
        <f t="shared" si="13"/>
        <v>-3.6406940231104024E-4</v>
      </c>
      <c r="J32" s="41">
        <f t="shared" si="9"/>
        <v>2.9355321894913855E-2</v>
      </c>
    </row>
    <row r="33" spans="1:10" x14ac:dyDescent="0.6">
      <c r="A33" s="35">
        <v>45170</v>
      </c>
      <c r="B33" s="36">
        <f t="shared" si="12"/>
        <v>916656.76</v>
      </c>
      <c r="C33" s="36">
        <v>892944.6</v>
      </c>
      <c r="D33" s="9"/>
      <c r="E33" s="38">
        <f t="shared" si="0"/>
        <v>-2.5868090472599636E-2</v>
      </c>
      <c r="F33" s="38">
        <f t="shared" si="5"/>
        <v>-0.10705540000000058</v>
      </c>
      <c r="G33" s="39">
        <f>VLOOKUP(A33,'Benchmark Return Data'!C:D,2,0)</f>
        <v>-2.5414098613251279E-2</v>
      </c>
      <c r="H33" s="40">
        <f t="shared" si="10"/>
        <v>-0.13524852814259669</v>
      </c>
      <c r="I33" s="41">
        <f t="shared" si="13"/>
        <v>-4.5399185934835717E-4</v>
      </c>
      <c r="J33" s="41">
        <f t="shared" si="9"/>
        <v>2.8193128142596113E-2</v>
      </c>
    </row>
    <row r="34" spans="1:10" x14ac:dyDescent="0.6">
      <c r="A34" s="35">
        <v>45200</v>
      </c>
      <c r="B34" s="36">
        <f t="shared" si="12"/>
        <v>892944.6</v>
      </c>
      <c r="C34" s="36">
        <v>878336.06</v>
      </c>
      <c r="D34" s="9"/>
      <c r="E34" s="38">
        <f t="shared" si="0"/>
        <v>-1.6359962308971854E-2</v>
      </c>
      <c r="F34" s="38">
        <f t="shared" si="5"/>
        <v>-0.12166394000000047</v>
      </c>
      <c r="G34" s="39">
        <f>VLOOKUP(A34,'Benchmark Return Data'!C:D,2,0)</f>
        <v>-1.5780476477505245E-2</v>
      </c>
      <c r="H34" s="40">
        <f t="shared" si="10"/>
        <v>-0.14889471840313051</v>
      </c>
      <c r="I34" s="41">
        <f t="shared" si="13"/>
        <v>-5.7948583146660848E-4</v>
      </c>
      <c r="J34" s="41">
        <f t="shared" si="13"/>
        <v>2.723077840313004E-2</v>
      </c>
    </row>
    <row r="35" spans="1:10" x14ac:dyDescent="0.6">
      <c r="A35" s="35">
        <v>45231</v>
      </c>
      <c r="B35" s="36">
        <f t="shared" si="12"/>
        <v>878336.06</v>
      </c>
      <c r="C35" s="36">
        <v>919375.03</v>
      </c>
      <c r="D35" s="9"/>
      <c r="E35" s="38">
        <f t="shared" si="0"/>
        <v>4.6723539962596927E-2</v>
      </c>
      <c r="F35" s="38">
        <f t="shared" si="5"/>
        <v>-8.0624970000000573E-2</v>
      </c>
      <c r="G35" s="39">
        <f>VLOOKUP(A35,'Benchmark Return Data'!C:D,2,0)</f>
        <v>4.5284325930685432E-2</v>
      </c>
      <c r="H35" s="40">
        <f t="shared" si="10"/>
        <v>-0.11035298942997007</v>
      </c>
      <c r="I35" s="41">
        <f t="shared" si="13"/>
        <v>1.4392140319114954E-3</v>
      </c>
      <c r="J35" s="41">
        <f t="shared" si="13"/>
        <v>2.9728019429969499E-2</v>
      </c>
    </row>
    <row r="36" spans="1:10" x14ac:dyDescent="0.6">
      <c r="A36" s="35">
        <v>45261</v>
      </c>
      <c r="B36" s="36">
        <f t="shared" ref="B36:B41" si="14">C35</f>
        <v>919375.03</v>
      </c>
      <c r="C36" s="36">
        <v>954117.51</v>
      </c>
      <c r="D36" s="9"/>
      <c r="E36" s="38">
        <f t="shared" si="0"/>
        <v>3.7789236020473682E-2</v>
      </c>
      <c r="F36" s="38">
        <f t="shared" si="5"/>
        <v>-4.5882490000000553E-2</v>
      </c>
      <c r="G36" s="39">
        <f>VLOOKUP(A36,'Benchmark Return Data'!C:D,2,0)</f>
        <v>3.8279970609281122E-2</v>
      </c>
      <c r="H36" s="40">
        <f t="shared" si="10"/>
        <v>-7.6297328012714494E-2</v>
      </c>
      <c r="I36" s="41">
        <f t="shared" si="13"/>
        <v>-4.9073458880743992E-4</v>
      </c>
      <c r="J36" s="41">
        <f t="shared" si="13"/>
        <v>3.0414838012713941E-2</v>
      </c>
    </row>
    <row r="37" spans="1:10" x14ac:dyDescent="0.6">
      <c r="A37" s="35">
        <v>45292</v>
      </c>
      <c r="B37" s="36">
        <f t="shared" si="14"/>
        <v>954117.51</v>
      </c>
      <c r="C37" s="36">
        <v>953030.55</v>
      </c>
      <c r="D37" s="9"/>
      <c r="E37" s="38">
        <f t="shared" si="0"/>
        <v>-1.1392307431816739E-3</v>
      </c>
      <c r="F37" s="38">
        <f t="shared" si="5"/>
        <v>-4.6969450000000523E-2</v>
      </c>
      <c r="G37" s="39">
        <f>VLOOKUP(A37,'Benchmark Return Data'!C:D,2,0)</f>
        <v>-2.7474560592044561E-3</v>
      </c>
      <c r="H37" s="40">
        <f t="shared" si="10"/>
        <v>-7.8835160515769331E-2</v>
      </c>
      <c r="I37" s="41">
        <f t="shared" si="13"/>
        <v>1.6082253160227822E-3</v>
      </c>
      <c r="J37" s="41">
        <f t="shared" si="13"/>
        <v>3.1865710515768808E-2</v>
      </c>
    </row>
    <row r="38" spans="1:10" x14ac:dyDescent="0.6">
      <c r="A38" s="35">
        <v>45323</v>
      </c>
      <c r="B38" s="36">
        <f t="shared" si="14"/>
        <v>953030.55</v>
      </c>
      <c r="C38" s="36">
        <v>939857.17</v>
      </c>
      <c r="D38" s="9"/>
      <c r="E38" s="38">
        <f t="shared" si="0"/>
        <v>-1.382262090129216E-2</v>
      </c>
      <c r="F38" s="38">
        <f t="shared" si="5"/>
        <v>-6.0142830000000425E-2</v>
      </c>
      <c r="G38" s="39">
        <f>VLOOKUP(A38,'Benchmark Return Data'!C:D,2,0)</f>
        <v>-1.412762168028725E-2</v>
      </c>
      <c r="H38" s="40">
        <f t="shared" si="10"/>
        <v>-9.1849028873185024E-2</v>
      </c>
      <c r="I38" s="41">
        <f t="shared" si="13"/>
        <v>3.0500077899509037E-4</v>
      </c>
      <c r="J38" s="41">
        <f t="shared" si="13"/>
        <v>3.1706198873184599E-2</v>
      </c>
    </row>
    <row r="39" spans="1:10" x14ac:dyDescent="0.6">
      <c r="A39" s="35">
        <v>45352</v>
      </c>
      <c r="B39" s="36">
        <f t="shared" si="14"/>
        <v>939857.17</v>
      </c>
      <c r="C39" s="36">
        <v>949437.79</v>
      </c>
      <c r="D39" s="9"/>
      <c r="E39" s="38">
        <f t="shared" si="0"/>
        <v>1.0193697836023308E-2</v>
      </c>
      <c r="F39" s="38">
        <f t="shared" si="5"/>
        <v>-5.0562210000000385E-2</v>
      </c>
      <c r="G39" s="39">
        <f>VLOOKUP(A39,'Benchmark Return Data'!C:D,2,0)</f>
        <v>9.2350395182536626E-3</v>
      </c>
      <c r="H39" s="40">
        <f t="shared" si="10"/>
        <v>-8.3462218766288454E-2</v>
      </c>
      <c r="I39" s="41">
        <f t="shared" si="13"/>
        <v>9.5865831776964505E-4</v>
      </c>
      <c r="J39" s="41">
        <f t="shared" si="13"/>
        <v>3.2900008766288069E-2</v>
      </c>
    </row>
    <row r="40" spans="1:10" x14ac:dyDescent="0.6">
      <c r="A40" s="35">
        <v>45383</v>
      </c>
      <c r="B40" s="36">
        <f t="shared" si="14"/>
        <v>949437.79</v>
      </c>
      <c r="C40" s="36">
        <v>925888.01</v>
      </c>
      <c r="D40" s="9"/>
      <c r="E40" s="38">
        <f t="shared" si="0"/>
        <v>-2.4803921065749912E-2</v>
      </c>
      <c r="F40" s="38">
        <f t="shared" si="5"/>
        <v>-7.4111990000000461E-2</v>
      </c>
      <c r="G40" s="39">
        <f>VLOOKUP(A40,'Benchmark Return Data'!C:D,2,0)</f>
        <v>-2.526069465744929E-2</v>
      </c>
      <c r="H40" s="40">
        <f t="shared" si="10"/>
        <v>-0.10661459980004928</v>
      </c>
      <c r="I40" s="41">
        <f t="shared" si="13"/>
        <v>4.5677359169937759E-4</v>
      </c>
      <c r="J40" s="41">
        <f t="shared" si="13"/>
        <v>3.2502609800048821E-2</v>
      </c>
    </row>
    <row r="41" spans="1:10" x14ac:dyDescent="0.6">
      <c r="A41" s="35">
        <v>45413</v>
      </c>
      <c r="B41" s="36">
        <f t="shared" si="14"/>
        <v>925888.01</v>
      </c>
      <c r="C41" s="36">
        <v>942855.54</v>
      </c>
      <c r="D41" s="9"/>
      <c r="E41" s="38">
        <f t="shared" si="0"/>
        <v>1.8325682822051048E-2</v>
      </c>
      <c r="F41" s="38">
        <f t="shared" si="5"/>
        <v>-5.7144460000000397E-2</v>
      </c>
      <c r="G41" s="39">
        <f>VLOOKUP(A41,'Benchmark Return Data'!C:D,2,0)</f>
        <v>1.695328640293825E-2</v>
      </c>
      <c r="H41" s="40">
        <f t="shared" si="10"/>
        <v>-9.1468781242255881E-2</v>
      </c>
      <c r="I41" s="41">
        <f t="shared" si="13"/>
        <v>1.372396419112798E-3</v>
      </c>
      <c r="J41" s="41">
        <f t="shared" si="13"/>
        <v>3.4324321242255484E-2</v>
      </c>
    </row>
    <row r="42" spans="1:10" x14ac:dyDescent="0.6">
      <c r="A42" s="35">
        <v>45444</v>
      </c>
      <c r="B42" s="36">
        <f t="shared" ref="B42:B47" si="15">C41</f>
        <v>942855.54</v>
      </c>
      <c r="C42" s="36">
        <v>950817.95</v>
      </c>
      <c r="D42" s="9"/>
      <c r="E42" s="38">
        <f t="shared" si="0"/>
        <v>8.4449946595210879E-3</v>
      </c>
      <c r="F42" s="38">
        <f t="shared" si="5"/>
        <v>-4.9182050000000532E-2</v>
      </c>
      <c r="G42" s="39">
        <f>VLOOKUP(A42,'Benchmark Return Data'!C:D,2,0)</f>
        <v>9.4710062121150518E-3</v>
      </c>
      <c r="H42" s="40">
        <f t="shared" si="10"/>
        <v>-8.2864076425500865E-2</v>
      </c>
      <c r="I42" s="41">
        <f t="shared" si="13"/>
        <v>-1.0260115525939639E-3</v>
      </c>
      <c r="J42" s="41">
        <f t="shared" si="13"/>
        <v>3.3682026425500333E-2</v>
      </c>
    </row>
    <row r="43" spans="1:10" x14ac:dyDescent="0.6">
      <c r="A43" s="35">
        <v>45474</v>
      </c>
      <c r="B43" s="36">
        <f t="shared" si="15"/>
        <v>950817.95</v>
      </c>
      <c r="C43" s="36">
        <v>972367.17</v>
      </c>
      <c r="D43" s="9"/>
      <c r="E43" s="38">
        <f t="shared" si="0"/>
        <v>2.2663875876554496E-2</v>
      </c>
      <c r="F43" s="38">
        <f t="shared" si="5"/>
        <v>-2.7632830000000497E-2</v>
      </c>
      <c r="G43" s="39">
        <f>VLOOKUP(A43,'Benchmark Return Data'!C:D,2,0)</f>
        <v>2.3357541821366512E-2</v>
      </c>
      <c r="H43" s="40">
        <f t="shared" si="10"/>
        <v>-6.1442035734731948E-2</v>
      </c>
      <c r="I43" s="41">
        <f t="shared" si="13"/>
        <v>-6.9366594481201638E-4</v>
      </c>
      <c r="J43" s="41">
        <f t="shared" si="13"/>
        <v>3.3809205734731451E-2</v>
      </c>
    </row>
    <row r="44" spans="1:10" x14ac:dyDescent="0.6">
      <c r="A44" s="35">
        <v>45505</v>
      </c>
      <c r="B44" s="36">
        <f t="shared" si="15"/>
        <v>972367.17</v>
      </c>
      <c r="C44" s="36">
        <v>985710.79</v>
      </c>
      <c r="D44" s="9"/>
      <c r="E44" s="38">
        <f t="shared" si="0"/>
        <v>1.3722820362188859E-2</v>
      </c>
      <c r="F44" s="38">
        <f t="shared" si="5"/>
        <v>-1.4289210000000496E-2</v>
      </c>
      <c r="G44" s="39">
        <f>VLOOKUP(A44,'Benchmark Return Data'!C:D,2,0)</f>
        <v>1.4366547248915396E-2</v>
      </c>
      <c r="H44" s="40">
        <f t="shared" si="10"/>
        <v>-4.7958198395269158E-2</v>
      </c>
      <c r="I44" s="41">
        <f t="shared" si="13"/>
        <v>-6.4372688672653666E-4</v>
      </c>
      <c r="J44" s="41">
        <f t="shared" si="13"/>
        <v>3.3668988395268662E-2</v>
      </c>
    </row>
    <row r="45" spans="1:10" x14ac:dyDescent="0.6">
      <c r="A45" s="35">
        <v>45536</v>
      </c>
      <c r="B45" s="36">
        <f t="shared" si="15"/>
        <v>985710.79</v>
      </c>
      <c r="C45" s="36">
        <v>1000352.13</v>
      </c>
      <c r="D45" s="9"/>
      <c r="E45" s="38">
        <f t="shared" si="0"/>
        <v>1.4853586009746289E-2</v>
      </c>
      <c r="F45" s="38">
        <f t="shared" si="5"/>
        <v>3.5212999999956196E-4</v>
      </c>
      <c r="G45" s="39">
        <f>VLOOKUP(A45,'Benchmark Return Data'!C:D,2,0)</f>
        <v>1.339119430245983E-2</v>
      </c>
      <c r="H45" s="40">
        <f t="shared" si="10"/>
        <v>-3.5209221645916333E-2</v>
      </c>
      <c r="I45" s="41">
        <f t="shared" si="13"/>
        <v>1.462391707286459E-3</v>
      </c>
      <c r="J45" s="41">
        <f t="shared" si="13"/>
        <v>3.5561351645915895E-2</v>
      </c>
    </row>
    <row r="46" spans="1:10" x14ac:dyDescent="0.6">
      <c r="A46" s="35">
        <v>45566</v>
      </c>
      <c r="B46" s="36">
        <f t="shared" si="15"/>
        <v>1000352.13</v>
      </c>
      <c r="C46" s="36">
        <v>976317.14</v>
      </c>
      <c r="D46" s="9"/>
      <c r="E46" s="38">
        <f t="shared" si="0"/>
        <v>-2.4026529538153762E-2</v>
      </c>
      <c r="F46" s="38">
        <f t="shared" si="5"/>
        <v>-2.3682860000000416E-2</v>
      </c>
      <c r="G46" s="39">
        <f>VLOOKUP(A46,'Benchmark Return Data'!C:D,2,0)</f>
        <v>-2.4798841539830918E-2</v>
      </c>
      <c r="H46" s="40">
        <f t="shared" si="10"/>
        <v>-5.9134915277409439E-2</v>
      </c>
      <c r="I46" s="41">
        <f t="shared" si="13"/>
        <v>7.7231200167715564E-4</v>
      </c>
      <c r="J46" s="41">
        <f t="shared" si="13"/>
        <v>3.5452055277409023E-2</v>
      </c>
    </row>
    <row r="47" spans="1:10" x14ac:dyDescent="0.6">
      <c r="A47" s="35">
        <v>45597</v>
      </c>
      <c r="B47" s="36">
        <f t="shared" si="15"/>
        <v>976317.14</v>
      </c>
      <c r="C47" s="36">
        <v>988775.43</v>
      </c>
      <c r="E47" s="38">
        <f t="shared" si="0"/>
        <v>1.2760495017018814E-2</v>
      </c>
      <c r="F47" s="38">
        <f t="shared" si="5"/>
        <v>-1.1224570000000322E-2</v>
      </c>
      <c r="G47" s="39">
        <f>VLOOKUP(A47,'Benchmark Return Data'!C:D,2,0)</f>
        <v>1.0571390946202852E-2</v>
      </c>
      <c r="H47" s="40">
        <f t="shared" si="10"/>
        <v>-4.9188662639174652E-2</v>
      </c>
      <c r="I47" s="41">
        <f t="shared" si="13"/>
        <v>2.1891040708159615E-3</v>
      </c>
      <c r="J47" s="41">
        <f t="shared" si="13"/>
        <v>3.7964092639174329E-2</v>
      </c>
    </row>
    <row r="48" spans="1:10" x14ac:dyDescent="0.6">
      <c r="A48" s="35">
        <v>45627</v>
      </c>
      <c r="B48" s="36">
        <f>C47</f>
        <v>988775.43</v>
      </c>
      <c r="C48" s="36">
        <v>969864.29</v>
      </c>
      <c r="E48" s="38">
        <f t="shared" si="0"/>
        <v>-1.9125819095241914E-2</v>
      </c>
      <c r="F48" s="38">
        <f t="shared" si="5"/>
        <v>-3.0135710000000371E-2</v>
      </c>
      <c r="G48" s="39">
        <f>VLOOKUP(A48,'Benchmark Return Data'!C:D,2,0)</f>
        <v>-1.6365229504145096E-2</v>
      </c>
      <c r="H48" s="40">
        <f t="shared" si="10"/>
        <v>-6.4748908390227733E-2</v>
      </c>
      <c r="I48" s="41">
        <f t="shared" si="13"/>
        <v>-2.7605895910968181E-3</v>
      </c>
      <c r="J48" s="41">
        <f t="shared" si="13"/>
        <v>3.4613198390227362E-2</v>
      </c>
    </row>
    <row r="49" spans="1:10" x14ac:dyDescent="0.6">
      <c r="A49" s="35">
        <v>45658</v>
      </c>
      <c r="B49" s="36">
        <f>C48</f>
        <v>969864.29</v>
      </c>
      <c r="C49" s="36">
        <v>975983.49</v>
      </c>
      <c r="E49" s="38">
        <f t="shared" si="0"/>
        <v>6.3093363299311367E-3</v>
      </c>
      <c r="F49" s="38">
        <f t="shared" si="5"/>
        <v>-2.4016510000000491E-2</v>
      </c>
      <c r="G49" s="39">
        <f>VLOOKUP(A49,'Benchmark Return Data'!C:D,2,0)</f>
        <v>5.3037189988258682E-3</v>
      </c>
      <c r="H49" s="40">
        <f t="shared" si="10"/>
        <v>-5.9788599406984333E-2</v>
      </c>
      <c r="I49" s="41">
        <f t="shared" si="13"/>
        <v>1.0056173311052685E-3</v>
      </c>
      <c r="J49" s="41">
        <f t="shared" si="13"/>
        <v>3.5772089406983842E-2</v>
      </c>
    </row>
    <row r="50" spans="1:10" x14ac:dyDescent="0.6">
      <c r="A50" s="35">
        <v>45689</v>
      </c>
      <c r="B50" s="36">
        <f>C49</f>
        <v>975983.49</v>
      </c>
      <c r="C50" s="36">
        <v>998891.35</v>
      </c>
      <c r="E50" s="38">
        <f t="shared" si="0"/>
        <v>2.3471565077396894E-2</v>
      </c>
      <c r="F50" s="38">
        <f t="shared" si="5"/>
        <v>-1.1086500000005994E-3</v>
      </c>
      <c r="G50" s="39">
        <f>VLOOKUP(A50,'Benchmark Return Data'!C:D,2,0)</f>
        <v>2.2002690126508684E-2</v>
      </c>
      <c r="H50" s="40">
        <f t="shared" si="10"/>
        <v>-3.9101419306325491E-2</v>
      </c>
      <c r="I50" s="41">
        <f t="shared" si="13"/>
        <v>1.4688749508882104E-3</v>
      </c>
      <c r="J50" s="41">
        <f t="shared" si="13"/>
        <v>3.7992769306324892E-2</v>
      </c>
    </row>
    <row r="51" spans="1:10" x14ac:dyDescent="0.6">
      <c r="A51" s="35">
        <v>45717</v>
      </c>
    </row>
    <row r="52" spans="1:10" x14ac:dyDescent="0.6">
      <c r="A52" s="35">
        <v>45748</v>
      </c>
    </row>
    <row r="53" spans="1:10" x14ac:dyDescent="0.6">
      <c r="A53" s="35">
        <v>45778</v>
      </c>
    </row>
    <row r="54" spans="1:10" x14ac:dyDescent="0.6">
      <c r="A54" s="35">
        <v>45809</v>
      </c>
    </row>
    <row r="55" spans="1:10" x14ac:dyDescent="0.6">
      <c r="A55" s="35">
        <v>45839</v>
      </c>
    </row>
    <row r="56" spans="1:10" x14ac:dyDescent="0.6">
      <c r="A56" s="35">
        <v>45870</v>
      </c>
    </row>
    <row r="57" spans="1:10" x14ac:dyDescent="0.6">
      <c r="A57" s="35">
        <v>45901</v>
      </c>
    </row>
    <row r="58" spans="1:10" x14ac:dyDescent="0.6">
      <c r="A58" s="35">
        <v>45931</v>
      </c>
    </row>
    <row r="59" spans="1:10" x14ac:dyDescent="0.6">
      <c r="A59" s="35">
        <v>45962</v>
      </c>
    </row>
    <row r="60" spans="1:10" x14ac:dyDescent="0.6">
      <c r="A60" s="35">
        <v>45992</v>
      </c>
    </row>
  </sheetData>
  <mergeCells count="3">
    <mergeCell ref="A1:F1"/>
    <mergeCell ref="G1:H1"/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68A1-BC3F-4AF9-90BB-2DACAB99191F}">
  <dimension ref="B2:X52"/>
  <sheetViews>
    <sheetView showGridLines="0" tabSelected="1" zoomScaleNormal="100" workbookViewId="0"/>
  </sheetViews>
  <sheetFormatPr defaultColWidth="8.80859375" defaultRowHeight="14.4" x14ac:dyDescent="0.55000000000000004"/>
  <cols>
    <col min="1" max="1" width="9.6171875" style="9" customWidth="1"/>
    <col min="2" max="2" width="28.6171875" style="9" customWidth="1"/>
    <col min="3" max="4" width="12.6171875" style="9" customWidth="1"/>
    <col min="5" max="5" width="9.6171875" style="9" customWidth="1"/>
    <col min="6" max="6" width="8.80859375" style="9"/>
    <col min="7" max="7" width="11.90234375" style="9" bestFit="1" customWidth="1"/>
    <col min="8" max="8" width="30.6171875" style="9" customWidth="1"/>
    <col min="9" max="9" width="4.09375" style="9" customWidth="1"/>
    <col min="10" max="10" width="9.6171875" style="9" bestFit="1" customWidth="1"/>
    <col min="11" max="11" width="6.6171875" style="9" bestFit="1" customWidth="1"/>
    <col min="12" max="12" width="6.7109375" style="9" bestFit="1" customWidth="1"/>
    <col min="13" max="13" width="9.6171875" style="9" bestFit="1" customWidth="1"/>
    <col min="14" max="15" width="7.7109375" style="9" bestFit="1" customWidth="1"/>
    <col min="16" max="16" width="9.6171875" style="9" bestFit="1" customWidth="1"/>
    <col min="17" max="17" width="7.1875" style="9" customWidth="1"/>
    <col min="18" max="18" width="7.7109375" style="9" bestFit="1" customWidth="1"/>
    <col min="19" max="16384" width="8.80859375" style="9"/>
  </cols>
  <sheetData>
    <row r="2" spans="2:24" ht="15.6" x14ac:dyDescent="0.6">
      <c r="B2" s="65" t="s">
        <v>41</v>
      </c>
      <c r="C2" s="65"/>
      <c r="D2" s="65"/>
      <c r="E2" s="8"/>
      <c r="F2" s="66" t="s">
        <v>4</v>
      </c>
      <c r="G2" s="66"/>
      <c r="H2" s="66"/>
      <c r="J2" s="61">
        <v>2021</v>
      </c>
      <c r="K2" s="62"/>
      <c r="L2" s="63"/>
      <c r="M2" s="61">
        <v>2022</v>
      </c>
      <c r="N2" s="62"/>
      <c r="O2" s="63"/>
      <c r="P2" s="61">
        <v>2023</v>
      </c>
      <c r="Q2" s="62"/>
      <c r="R2" s="63"/>
      <c r="S2" s="61">
        <v>2024</v>
      </c>
      <c r="T2" s="62"/>
      <c r="U2" s="63"/>
      <c r="V2" s="61">
        <v>2025</v>
      </c>
      <c r="W2" s="62"/>
      <c r="X2" s="63"/>
    </row>
    <row r="3" spans="2:24" ht="15.9" thickBot="1" x14ac:dyDescent="0.65">
      <c r="B3" s="64" t="s">
        <v>47</v>
      </c>
      <c r="C3" s="64"/>
      <c r="D3" s="64"/>
      <c r="F3" s="10" t="s">
        <v>6</v>
      </c>
      <c r="G3" s="10" t="s">
        <v>31</v>
      </c>
      <c r="H3" s="50" t="s">
        <v>39</v>
      </c>
      <c r="J3" s="11"/>
      <c r="K3" s="12" t="s">
        <v>40</v>
      </c>
      <c r="L3" s="13" t="s">
        <v>26</v>
      </c>
      <c r="M3" s="11"/>
      <c r="N3" s="12" t="s">
        <v>40</v>
      </c>
      <c r="O3" s="13" t="s">
        <v>26</v>
      </c>
      <c r="P3" s="11"/>
      <c r="Q3" s="12" t="s">
        <v>38</v>
      </c>
      <c r="R3" s="13" t="s">
        <v>26</v>
      </c>
      <c r="S3" s="11"/>
      <c r="T3" s="12" t="s">
        <v>38</v>
      </c>
      <c r="U3" s="13" t="s">
        <v>26</v>
      </c>
      <c r="V3" s="11"/>
      <c r="W3" s="12" t="s">
        <v>38</v>
      </c>
      <c r="X3" s="13" t="s">
        <v>26</v>
      </c>
    </row>
    <row r="4" spans="2:24" ht="15.9" thickTop="1" x14ac:dyDescent="0.6">
      <c r="B4" s="43"/>
      <c r="C4" s="43"/>
      <c r="D4" s="43"/>
      <c r="F4" s="15">
        <v>44228</v>
      </c>
      <c r="G4" s="16">
        <v>100</v>
      </c>
      <c r="H4" s="16">
        <v>100</v>
      </c>
      <c r="J4" s="17" t="s">
        <v>10</v>
      </c>
      <c r="K4" s="18"/>
      <c r="L4" s="19"/>
      <c r="M4" s="17" t="s">
        <v>10</v>
      </c>
      <c r="N4" s="18">
        <f>'Monthly Returns'!E13</f>
        <v>-1.7700897834834084E-2</v>
      </c>
      <c r="O4" s="19">
        <f>'Monthly Returns'!G13</f>
        <v>-2.1544366789235325E-2</v>
      </c>
      <c r="P4" s="17" t="s">
        <v>10</v>
      </c>
      <c r="Q4" s="18">
        <f>'Monthly Returns'!E25</f>
        <v>2.8655075596407897E-2</v>
      </c>
      <c r="R4" s="19">
        <f>'Monthly Returns'!G25</f>
        <v>3.076540100452485E-2</v>
      </c>
      <c r="S4" s="17" t="s">
        <v>10</v>
      </c>
      <c r="T4" s="18">
        <f>'Monthly Returns'!E37</f>
        <v>-1.1392307431816739E-3</v>
      </c>
      <c r="U4" s="19">
        <f>'Monthly Returns'!G37</f>
        <v>-2.7474560592044561E-3</v>
      </c>
      <c r="V4" s="17" t="s">
        <v>10</v>
      </c>
      <c r="W4" s="18">
        <f>'Monthly Returns'!E49</f>
        <v>6.3093363299311367E-3</v>
      </c>
      <c r="X4" s="19">
        <f>'Monthly Returns'!G49</f>
        <v>5.3037189988258682E-3</v>
      </c>
    </row>
    <row r="5" spans="2:24" ht="15.9" thickBot="1" x14ac:dyDescent="0.65">
      <c r="B5" s="44" t="s">
        <v>7</v>
      </c>
      <c r="C5" s="45" t="s">
        <v>31</v>
      </c>
      <c r="D5" s="45" t="s">
        <v>29</v>
      </c>
      <c r="F5" s="15">
        <f>'Monthly Returns'!A3</f>
        <v>44256</v>
      </c>
      <c r="G5" s="16">
        <f>G4*(1+'Monthly Returns'!E3)</f>
        <v>99.202229000000003</v>
      </c>
      <c r="H5" s="16">
        <f>H4*(1+'Monthly Returns'!G3)</f>
        <v>98.751164241341897</v>
      </c>
      <c r="J5" s="17" t="s">
        <v>11</v>
      </c>
      <c r="K5" s="18"/>
      <c r="L5" s="19"/>
      <c r="M5" s="17" t="s">
        <v>11</v>
      </c>
      <c r="N5" s="18">
        <f>'Monthly Returns'!E14</f>
        <v>-1.0310446576297427E-2</v>
      </c>
      <c r="O5" s="19">
        <f>'Monthly Returns'!G14</f>
        <v>-1.1156917201874728E-2</v>
      </c>
      <c r="P5" s="17" t="s">
        <v>11</v>
      </c>
      <c r="Q5" s="18">
        <f>'Monthly Returns'!E26</f>
        <v>-1.9315449862846834E-2</v>
      </c>
      <c r="R5" s="19">
        <f>'Monthly Returns'!G26</f>
        <v>-2.5855210819411445E-2</v>
      </c>
      <c r="S5" s="17" t="s">
        <v>11</v>
      </c>
      <c r="T5" s="18">
        <f>'Monthly Returns'!E38</f>
        <v>-1.382262090129216E-2</v>
      </c>
      <c r="U5" s="19">
        <f>'Monthly Returns'!G38</f>
        <v>-1.412762168028725E-2</v>
      </c>
      <c r="V5" s="17" t="s">
        <v>11</v>
      </c>
      <c r="W5" s="18">
        <f>'Monthly Returns'!E50</f>
        <v>2.3471565077396894E-2</v>
      </c>
      <c r="X5" s="19">
        <f>'Monthly Returns'!G50</f>
        <v>2.2002690126508684E-2</v>
      </c>
    </row>
    <row r="6" spans="2:24" ht="15.9" thickTop="1" x14ac:dyDescent="0.6">
      <c r="B6" s="29" t="s">
        <v>42</v>
      </c>
      <c r="C6" s="46">
        <f>W5</f>
        <v>2.3471565077396894E-2</v>
      </c>
      <c r="D6" s="46">
        <f>X5</f>
        <v>2.2002690126508684E-2</v>
      </c>
      <c r="F6" s="15">
        <f>'Monthly Returns'!A4</f>
        <v>44287</v>
      </c>
      <c r="G6" s="16">
        <f>G5*(1+'Monthly Returns'!E4)</f>
        <v>99.909760999999989</v>
      </c>
      <c r="H6" s="16">
        <f>H5*(1+'Monthly Returns'!G4)</f>
        <v>99.531312751540241</v>
      </c>
      <c r="J6" s="17" t="s">
        <v>12</v>
      </c>
      <c r="K6" s="18">
        <f>'Monthly Returns'!E3</f>
        <v>-7.9777099999999157E-3</v>
      </c>
      <c r="L6" s="19">
        <f>'Monthly Returns'!G3</f>
        <v>-1.2488357586581067E-2</v>
      </c>
      <c r="M6" s="17" t="s">
        <v>12</v>
      </c>
      <c r="N6" s="18">
        <f>'Monthly Returns'!E15</f>
        <v>-2.0812099658610861E-2</v>
      </c>
      <c r="O6" s="19">
        <f>'Monthly Returns'!G15</f>
        <v>-2.7783507190534906E-2</v>
      </c>
      <c r="P6" s="17" t="s">
        <v>12</v>
      </c>
      <c r="Q6" s="18">
        <f>'Monthly Returns'!E27</f>
        <v>2.039032969252097E-2</v>
      </c>
      <c r="R6" s="19">
        <f>'Monthly Returns'!G27</f>
        <v>2.5399093896439684E-2</v>
      </c>
      <c r="S6" s="17" t="s">
        <v>12</v>
      </c>
      <c r="T6" s="18">
        <f>'Monthly Returns'!E39</f>
        <v>1.0193697836023308E-2</v>
      </c>
      <c r="U6" s="19">
        <f>'Monthly Returns'!G39</f>
        <v>9.2350395182536626E-3</v>
      </c>
      <c r="V6" s="17" t="s">
        <v>12</v>
      </c>
      <c r="W6" s="18"/>
      <c r="X6" s="19"/>
    </row>
    <row r="7" spans="2:24" ht="15.6" x14ac:dyDescent="0.6">
      <c r="B7" s="29" t="s">
        <v>43</v>
      </c>
      <c r="C7" s="46">
        <f>W20</f>
        <v>2.9928991405591132E-2</v>
      </c>
      <c r="D7" s="46">
        <f>X20</f>
        <v>2.74231052109839E-2</v>
      </c>
      <c r="F7" s="15">
        <f>'Monthly Returns'!A5</f>
        <v>44317</v>
      </c>
      <c r="G7" s="16">
        <f>G6*(1+'Monthly Returns'!E5)</f>
        <v>99.991641999999985</v>
      </c>
      <c r="H7" s="16">
        <f>H6*(1+'Monthly Returns'!G5)</f>
        <v>99.856445838211059</v>
      </c>
      <c r="J7" s="20" t="s">
        <v>13</v>
      </c>
      <c r="K7" s="21">
        <f>((1+K4)*(1+K5)*(1+K6))-1</f>
        <v>-7.9777099999999157E-3</v>
      </c>
      <c r="L7" s="22">
        <f>((1+L4)*(1+L5)*(1+L6))-1</f>
        <v>-1.2488357586581067E-2</v>
      </c>
      <c r="M7" s="20" t="s">
        <v>13</v>
      </c>
      <c r="N7" s="21">
        <f>((1+N4)*(1+N5)*(1+N6))-1</f>
        <v>-4.80617633116045E-2</v>
      </c>
      <c r="O7" s="22">
        <f>((1+O4)*(1+O5)*(1+O6))-1</f>
        <v>-5.9342544392265384E-2</v>
      </c>
      <c r="P7" s="20" t="s">
        <v>13</v>
      </c>
      <c r="Q7" s="21">
        <f>((1+Q4)*(1+Q5)*(1+Q6))-1</f>
        <v>2.9355622042581908E-2</v>
      </c>
      <c r="R7" s="22">
        <f>((1+R4)*(1+R5)*(1+R6))-1</f>
        <v>2.961834892836035E-2</v>
      </c>
      <c r="S7" s="20" t="s">
        <v>13</v>
      </c>
      <c r="T7" s="21">
        <f>((1+T4)*(1+T5)*(1+T6))-1</f>
        <v>-4.9047627267629901E-3</v>
      </c>
      <c r="U7" s="22">
        <f>((1+U4)*(1+U5)*(1+U6))-1</f>
        <v>-7.7567067530065481E-3</v>
      </c>
      <c r="V7" s="20" t="s">
        <v>13</v>
      </c>
      <c r="W7" s="21">
        <f>((1+W4)*(1+W5)*(1+W6))-1</f>
        <v>2.9928991405591132E-2</v>
      </c>
      <c r="X7" s="22">
        <f>((1+X4)*(1+X5)*(1+X6))-1</f>
        <v>2.74231052109839E-2</v>
      </c>
    </row>
    <row r="8" spans="2:24" ht="15.6" x14ac:dyDescent="0.6">
      <c r="B8" s="29" t="s">
        <v>44</v>
      </c>
      <c r="C8" s="47">
        <f>(G52/G40)-1</f>
        <v>6.2811863211087227E-2</v>
      </c>
      <c r="D8" s="47">
        <f>(H52/H40)-1</f>
        <v>5.808242378622519E-2</v>
      </c>
      <c r="F8" s="15">
        <f>'Monthly Returns'!A6</f>
        <v>44348</v>
      </c>
      <c r="G8" s="16">
        <f>G7*(1+'Monthly Returns'!E6)</f>
        <v>100.87414099999998</v>
      </c>
      <c r="H8" s="16">
        <f>H7*(1+'Monthly Returns'!G6)</f>
        <v>100.55798135504877</v>
      </c>
      <c r="J8" s="17" t="s">
        <v>14</v>
      </c>
      <c r="K8" s="18">
        <f>'Monthly Returns'!E4</f>
        <v>7.1322187730276099E-3</v>
      </c>
      <c r="L8" s="19">
        <f>'Monthly Returns'!G4</f>
        <v>7.9001449369417998E-3</v>
      </c>
      <c r="M8" s="17" t="s">
        <v>14</v>
      </c>
      <c r="N8" s="18">
        <f>'Monthly Returns'!E16</f>
        <v>-3.3502333089045933E-2</v>
      </c>
      <c r="O8" s="19">
        <f>'Monthly Returns'!G16</f>
        <v>-3.7948342947936808E-2</v>
      </c>
      <c r="P8" s="17" t="s">
        <v>14</v>
      </c>
      <c r="Q8" s="18">
        <f>'Monthly Returns'!E28</f>
        <v>4.0157061562073881E-3</v>
      </c>
      <c r="R8" s="19">
        <f>'Monthly Returns'!G28</f>
        <v>6.0633068014279701E-3</v>
      </c>
      <c r="S8" s="17" t="s">
        <v>14</v>
      </c>
      <c r="T8" s="18">
        <f>'Monthly Returns'!E40</f>
        <v>-2.4803921065749912E-2</v>
      </c>
      <c r="U8" s="19">
        <f>'Monthly Returns'!G40</f>
        <v>-2.526069465744929E-2</v>
      </c>
      <c r="V8" s="17" t="s">
        <v>14</v>
      </c>
      <c r="W8" s="18"/>
      <c r="X8" s="19"/>
    </row>
    <row r="9" spans="2:24" ht="15.6" x14ac:dyDescent="0.6">
      <c r="B9" s="29" t="s">
        <v>45</v>
      </c>
      <c r="C9" s="47">
        <f>G52/G4-1</f>
        <v>-1.1086500000007105E-3</v>
      </c>
      <c r="D9" s="47">
        <f>H52/H4-1</f>
        <v>-3.9101419306325935E-2</v>
      </c>
      <c r="F9" s="15">
        <f>'Monthly Returns'!A7</f>
        <v>44378</v>
      </c>
      <c r="G9" s="16">
        <f>G8*(1+'Monthly Returns'!E7)</f>
        <v>101.77542999999999</v>
      </c>
      <c r="H9" s="16">
        <f>H8*(1+'Monthly Returns'!G7)</f>
        <v>101.68248895572894</v>
      </c>
      <c r="J9" s="17" t="s">
        <v>15</v>
      </c>
      <c r="K9" s="18">
        <f>'Monthly Returns'!E5</f>
        <v>8.1954955332141921E-4</v>
      </c>
      <c r="L9" s="19">
        <f>'Monthly Returns'!G5</f>
        <v>3.2666411974535681E-3</v>
      </c>
      <c r="M9" s="17" t="s">
        <v>15</v>
      </c>
      <c r="N9" s="18">
        <f>'Monthly Returns'!E17</f>
        <v>8.0627237352326464E-3</v>
      </c>
      <c r="O9" s="19">
        <f>'Monthly Returns'!G17</f>
        <v>6.4467393293328179E-3</v>
      </c>
      <c r="P9" s="17" t="s">
        <v>15</v>
      </c>
      <c r="Q9" s="18">
        <f>'Monthly Returns'!E29</f>
        <v>-1.2108824227572645E-2</v>
      </c>
      <c r="R9" s="19">
        <f>'Monthly Returns'!G29</f>
        <v>-1.0889642823484924E-2</v>
      </c>
      <c r="S9" s="17" t="s">
        <v>15</v>
      </c>
      <c r="T9" s="18">
        <f>'Monthly Returns'!E41</f>
        <v>1.8325682822051048E-2</v>
      </c>
      <c r="U9" s="19">
        <f>'Monthly Returns'!G41</f>
        <v>1.695328640293825E-2</v>
      </c>
      <c r="V9" s="17" t="s">
        <v>15</v>
      </c>
      <c r="W9" s="18"/>
      <c r="X9" s="19"/>
    </row>
    <row r="10" spans="2:24" ht="15.6" x14ac:dyDescent="0.6">
      <c r="B10" s="48" t="s">
        <v>46</v>
      </c>
      <c r="C10" s="4">
        <f>((G52/G4)^(12/(COUNT(G4:G999))))-1</f>
        <v>-2.7161984105938952E-4</v>
      </c>
      <c r="D10" s="4">
        <f>((H52/H4)^(12/(COUNT(H4:H999))))-1</f>
        <v>-9.7205476594224294E-3</v>
      </c>
      <c r="F10" s="15">
        <f>'Monthly Returns'!A8</f>
        <v>44409</v>
      </c>
      <c r="G10" s="16">
        <f>G9*(1+'Monthly Returns'!E8)</f>
        <v>101.73559599999999</v>
      </c>
      <c r="H10" s="16">
        <f>H9*(1+'Monthly Returns'!G8)</f>
        <v>101.48894718403132</v>
      </c>
      <c r="J10" s="17" t="s">
        <v>16</v>
      </c>
      <c r="K10" s="18">
        <f>'Monthly Returns'!E6</f>
        <v>8.825727654317328E-3</v>
      </c>
      <c r="L10" s="19">
        <f>'Monthly Returns'!G6</f>
        <v>7.0254404805709658E-3</v>
      </c>
      <c r="M10" s="17" t="s">
        <v>16</v>
      </c>
      <c r="N10" s="18">
        <f>'Monthly Returns'!E18</f>
        <v>-2.0791699328318813E-2</v>
      </c>
      <c r="O10" s="19">
        <f>'Monthly Returns'!G18</f>
        <v>-1.5687280016782879E-2</v>
      </c>
      <c r="P10" s="17" t="s">
        <v>16</v>
      </c>
      <c r="Q10" s="18">
        <f>'Monthly Returns'!E30</f>
        <v>1.484620280101101E-3</v>
      </c>
      <c r="R10" s="19">
        <f>'Monthly Returns'!G30</f>
        <v>-3.5682128922533973E-3</v>
      </c>
      <c r="S10" s="17" t="s">
        <v>16</v>
      </c>
      <c r="T10" s="18">
        <f>'Monthly Returns'!E42</f>
        <v>8.4449946595210879E-3</v>
      </c>
      <c r="U10" s="19">
        <f>'Monthly Returns'!G42</f>
        <v>9.4710062121150518E-3</v>
      </c>
      <c r="V10" s="17" t="s">
        <v>16</v>
      </c>
      <c r="W10" s="18"/>
      <c r="X10" s="19"/>
    </row>
    <row r="11" spans="2:24" x14ac:dyDescent="0.55000000000000004">
      <c r="B11" s="49"/>
      <c r="F11" s="15">
        <f>'Monthly Returns'!A9</f>
        <v>44440</v>
      </c>
      <c r="G11" s="16">
        <f>G10*(1+'Monthly Returns'!E9)</f>
        <v>100.944479</v>
      </c>
      <c r="H11" s="16">
        <f>H10*(1+'Monthly Returns'!G9)</f>
        <v>100.6101051876031</v>
      </c>
      <c r="J11" s="20" t="s">
        <v>17</v>
      </c>
      <c r="K11" s="21">
        <f>((1+K8)*(1+K9)*(1+K10))-1</f>
        <v>1.6853572917197024E-2</v>
      </c>
      <c r="L11" s="22">
        <f>((1+L8)*(1+L9)*(1+L10))-1</f>
        <v>1.8296666450343002E-2</v>
      </c>
      <c r="M11" s="20" t="s">
        <v>17</v>
      </c>
      <c r="N11" s="21">
        <f>((1+N8)*(1+N9)*(1+N10))-1</f>
        <v>-4.5966879774609781E-2</v>
      </c>
      <c r="O11" s="22">
        <f>((1+O8)*(1+O9)*(1+O10))-1</f>
        <v>-4.6935514448988469E-2</v>
      </c>
      <c r="P11" s="20" t="s">
        <v>17</v>
      </c>
      <c r="Q11" s="21">
        <f>((1+Q8)*(1+Q9)*(1+Q10))-1</f>
        <v>-6.6692106688509556E-3</v>
      </c>
      <c r="R11" s="22">
        <f>((1+R8)*(1+R9)*(1+R10))-1</f>
        <v>-8.4431191660225835E-3</v>
      </c>
      <c r="S11" s="20" t="s">
        <v>17</v>
      </c>
      <c r="T11" s="21">
        <f>((1+T8)*(1+T9)*(1+T10))-1</f>
        <v>1.4536602761512363E-3</v>
      </c>
      <c r="U11" s="22">
        <f>((1+U8)*(1+U9)*(1+U10))-1</f>
        <v>6.5261067577870868E-4</v>
      </c>
      <c r="V11" s="20" t="s">
        <v>17</v>
      </c>
      <c r="W11" s="21">
        <f>((1+W8)*(1+W9)*(1+W10))-1</f>
        <v>0</v>
      </c>
      <c r="X11" s="22">
        <f>((1+X8)*(1+X9)*(1+X10))-1</f>
        <v>0</v>
      </c>
    </row>
    <row r="12" spans="2:24" x14ac:dyDescent="0.55000000000000004">
      <c r="F12" s="15">
        <f>'Monthly Returns'!A10</f>
        <v>44470</v>
      </c>
      <c r="G12" s="16">
        <f>G11*(1+'Monthly Returns'!E10)</f>
        <v>101.07615699999999</v>
      </c>
      <c r="H12" s="16">
        <f>H11*(1+'Monthly Returns'!G10)</f>
        <v>100.58233429320939</v>
      </c>
      <c r="J12" s="17" t="s">
        <v>18</v>
      </c>
      <c r="K12" s="18">
        <f>'Monthly Returns'!E7</f>
        <v>8.9347873604197492E-3</v>
      </c>
      <c r="L12" s="19">
        <f>'Monthly Returns'!G7</f>
        <v>1.1182678744412922E-2</v>
      </c>
      <c r="M12" s="17" t="s">
        <v>18</v>
      </c>
      <c r="N12" s="18">
        <f>'Monthly Returns'!E19</f>
        <v>2.6037559931855192E-2</v>
      </c>
      <c r="O12" s="19">
        <f>'Monthly Returns'!G19</f>
        <v>2.4434024817656441E-2</v>
      </c>
      <c r="P12" s="17" t="s">
        <v>18</v>
      </c>
      <c r="Q12" s="18">
        <f>'Monthly Returns'!E31</f>
        <v>1.65312938943174E-4</v>
      </c>
      <c r="R12" s="19">
        <f>'Monthly Returns'!G31</f>
        <v>-6.9324918722502016E-4</v>
      </c>
      <c r="S12" s="17" t="s">
        <v>18</v>
      </c>
      <c r="T12" s="18">
        <f>'Monthly Returns'!E43</f>
        <v>2.2663875876554496E-2</v>
      </c>
      <c r="U12" s="19">
        <f>'Monthly Returns'!G43</f>
        <v>2.3357541821366512E-2</v>
      </c>
      <c r="V12" s="17" t="s">
        <v>18</v>
      </c>
      <c r="W12" s="18"/>
      <c r="X12" s="19"/>
    </row>
    <row r="13" spans="2:24" x14ac:dyDescent="0.55000000000000004">
      <c r="C13" s="14"/>
      <c r="F13" s="15">
        <f>'Monthly Returns'!A11</f>
        <v>44501</v>
      </c>
      <c r="G13" s="16">
        <f>G12*(1+'Monthly Returns'!E11)</f>
        <v>101.075716</v>
      </c>
      <c r="H13" s="16">
        <f>H12*(1+'Monthly Returns'!G11)</f>
        <v>100.88012373001563</v>
      </c>
      <c r="J13" s="17" t="s">
        <v>19</v>
      </c>
      <c r="K13" s="18">
        <f>'Monthly Returns'!E8</f>
        <v>-3.9139112455732761E-4</v>
      </c>
      <c r="L13" s="19">
        <f>'Monthly Returns'!G8</f>
        <v>-1.903393334341863E-3</v>
      </c>
      <c r="M13" s="17" t="s">
        <v>19</v>
      </c>
      <c r="N13" s="18">
        <f>'Monthly Returns'!E20</f>
        <v>-2.5170842503747237E-2</v>
      </c>
      <c r="O13" s="19">
        <f>'Monthly Returns'!G20</f>
        <v>-2.8252557801931477E-2</v>
      </c>
      <c r="P13" s="17" t="s">
        <v>19</v>
      </c>
      <c r="Q13" s="18">
        <f>'Monthly Returns'!E32</f>
        <v>-6.7511708065164378E-3</v>
      </c>
      <c r="R13" s="19">
        <f>'Monthly Returns'!G32</f>
        <v>-6.3871014042053975E-3</v>
      </c>
      <c r="S13" s="17" t="s">
        <v>19</v>
      </c>
      <c r="T13" s="18">
        <f>'Monthly Returns'!E44</f>
        <v>1.3722820362188859E-2</v>
      </c>
      <c r="U13" s="19">
        <f>'Monthly Returns'!G44</f>
        <v>1.4366547248915396E-2</v>
      </c>
      <c r="V13" s="17" t="s">
        <v>19</v>
      </c>
      <c r="W13" s="18"/>
      <c r="X13" s="19"/>
    </row>
    <row r="14" spans="2:24" x14ac:dyDescent="0.55000000000000004">
      <c r="B14" s="23"/>
      <c r="C14" s="24"/>
      <c r="D14" s="24"/>
      <c r="F14" s="15">
        <f>'Monthly Returns'!A12</f>
        <v>44531</v>
      </c>
      <c r="G14" s="16">
        <f>G13*(1+'Monthly Returns'!E12)</f>
        <v>100.950416</v>
      </c>
      <c r="H14" s="16">
        <f>H13*(1+'Monthly Returns'!G12)</f>
        <v>100.62206803441882</v>
      </c>
      <c r="J14" s="17" t="s">
        <v>20</v>
      </c>
      <c r="K14" s="18">
        <f>'Monthly Returns'!E9</f>
        <v>-7.7762064715283241E-3</v>
      </c>
      <c r="L14" s="19">
        <f>'Monthly Returns'!G9</f>
        <v>-8.659484809065976E-3</v>
      </c>
      <c r="M14" s="17" t="s">
        <v>20</v>
      </c>
      <c r="N14" s="18">
        <f>'Monthly Returns'!E21</f>
        <v>-3.6556244433991303E-2</v>
      </c>
      <c r="O14" s="19">
        <f>'Monthly Returns'!G21</f>
        <v>-4.3208936761375605E-2</v>
      </c>
      <c r="P14" s="17" t="s">
        <v>20</v>
      </c>
      <c r="Q14" s="18">
        <f>'Monthly Returns'!E33</f>
        <v>-2.5868090472599636E-2</v>
      </c>
      <c r="R14" s="19">
        <f>'Monthly Returns'!G33</f>
        <v>-2.5414098613251279E-2</v>
      </c>
      <c r="S14" s="17" t="s">
        <v>20</v>
      </c>
      <c r="T14" s="18">
        <f>'Monthly Returns'!E45</f>
        <v>1.4853586009746289E-2</v>
      </c>
      <c r="U14" s="19">
        <f>'Monthly Returns'!G45</f>
        <v>1.339119430245983E-2</v>
      </c>
      <c r="V14" s="17" t="s">
        <v>20</v>
      </c>
      <c r="W14" s="18"/>
      <c r="X14" s="19"/>
    </row>
    <row r="15" spans="2:24" x14ac:dyDescent="0.55000000000000004">
      <c r="D15" s="16"/>
      <c r="F15" s="15">
        <f>'Monthly Returns'!A13</f>
        <v>44562</v>
      </c>
      <c r="G15" s="16">
        <f>G14*(1+'Monthly Returns'!E13)</f>
        <v>99.163503000000006</v>
      </c>
      <c r="H15" s="16">
        <f>H14*(1+'Monthly Returns'!G13)</f>
        <v>98.454229293593912</v>
      </c>
      <c r="J15" s="20" t="s">
        <v>21</v>
      </c>
      <c r="K15" s="21">
        <f>((1+K12)*(1+K13)*(1+K14))-1</f>
        <v>6.9728474812991159E-4</v>
      </c>
      <c r="L15" s="22">
        <f>((1+L12)*(1+L13)*(1+L14))-1</f>
        <v>5.1834605122280664E-4</v>
      </c>
      <c r="M15" s="20" t="s">
        <v>21</v>
      </c>
      <c r="N15" s="21">
        <f>((1+N12)*(1+N13)*(1+N14))-1</f>
        <v>-3.6352639761189853E-2</v>
      </c>
      <c r="O15" s="22">
        <f>((1+O12)*(1+O13)*(1+O14))-1</f>
        <v>-4.7522970540873399E-2</v>
      </c>
      <c r="P15" s="20" t="s">
        <v>21</v>
      </c>
      <c r="Q15" s="21">
        <f>((1+Q12)*(1+Q13)*(1+Q14))-1</f>
        <v>-3.2284671958667577E-2</v>
      </c>
      <c r="R15" s="22">
        <f>((1+R12)*(1+R13)*(1+R14))-1</f>
        <v>-3.2310193153566646E-2</v>
      </c>
      <c r="S15" s="20" t="s">
        <v>21</v>
      </c>
      <c r="T15" s="21">
        <f>((1+T12)*(1+T13)*(1+T14))-1</f>
        <v>5.20963871159561E-2</v>
      </c>
      <c r="U15" s="22">
        <f>((1+U12)*(1+U13)*(1+U14))-1</f>
        <v>5.1960514853514717E-2</v>
      </c>
      <c r="V15" s="20" t="s">
        <v>21</v>
      </c>
      <c r="W15" s="21">
        <f>((1+W12)*(1+W13)*(1+W14))-1</f>
        <v>0</v>
      </c>
      <c r="X15" s="22">
        <f>((1+X12)*(1+X13)*(1+X14))-1</f>
        <v>0</v>
      </c>
    </row>
    <row r="16" spans="2:24" x14ac:dyDescent="0.55000000000000004">
      <c r="D16" s="16"/>
      <c r="F16" s="15">
        <f>'Monthly Returns'!A14</f>
        <v>44593</v>
      </c>
      <c r="G16" s="16">
        <f>G15*(1+'Monthly Returns'!E14)</f>
        <v>98.141082999999995</v>
      </c>
      <c r="H16" s="16">
        <f>H15*(1+'Monthly Returns'!G14)</f>
        <v>97.355783609190894</v>
      </c>
      <c r="J16" s="17" t="s">
        <v>22</v>
      </c>
      <c r="K16" s="18">
        <f>'Monthly Returns'!E10</f>
        <v>1.3044596525184637E-3</v>
      </c>
      <c r="L16" s="19">
        <f>'Monthly Returns'!G10</f>
        <v>-2.7602490169276184E-4</v>
      </c>
      <c r="M16" s="17" t="s">
        <v>22</v>
      </c>
      <c r="N16" s="18">
        <f>'Monthly Returns'!E22</f>
        <v>-5.2525595382896251E-3</v>
      </c>
      <c r="O16" s="19">
        <f>'Monthly Returns'!G22</f>
        <v>-1.2953367875647603E-2</v>
      </c>
      <c r="P16" s="17" t="s">
        <v>22</v>
      </c>
      <c r="Q16" s="18">
        <f>'Monthly Returns'!E34</f>
        <v>-1.6359962308971854E-2</v>
      </c>
      <c r="R16" s="19">
        <f>'Monthly Returns'!G34</f>
        <v>-1.5780476477505245E-2</v>
      </c>
      <c r="S16" s="17" t="s">
        <v>22</v>
      </c>
      <c r="T16" s="18">
        <f>'Monthly Returns'!E46</f>
        <v>-2.4026529538153762E-2</v>
      </c>
      <c r="U16" s="19">
        <f>'Monthly Returns'!G46</f>
        <v>-2.4798841539830918E-2</v>
      </c>
      <c r="V16" s="17" t="s">
        <v>22</v>
      </c>
      <c r="W16" s="18"/>
      <c r="X16" s="19"/>
    </row>
    <row r="17" spans="6:24" x14ac:dyDescent="0.55000000000000004">
      <c r="F17" s="15">
        <f>'Monthly Returns'!A15</f>
        <v>44621</v>
      </c>
      <c r="G17" s="16">
        <f>G16*(1+'Monthly Returns'!E15)</f>
        <v>96.098560999999989</v>
      </c>
      <c r="H17" s="16">
        <f>H16*(1+'Monthly Returns'!G15)</f>
        <v>94.650898495244775</v>
      </c>
      <c r="J17" s="17" t="s">
        <v>23</v>
      </c>
      <c r="K17" s="18">
        <f>'Monthly Returns'!E11</f>
        <v>-4.3630467667643558E-6</v>
      </c>
      <c r="L17" s="19">
        <f>'Monthly Returns'!G11</f>
        <v>2.9606534676174245E-3</v>
      </c>
      <c r="M17" s="17" t="s">
        <v>23</v>
      </c>
      <c r="N17" s="18">
        <f>'Monthly Returns'!E23</f>
        <v>3.3807835599670932E-2</v>
      </c>
      <c r="O17" s="19">
        <f>'Monthly Returns'!G23</f>
        <v>3.6775633372124084E-2</v>
      </c>
      <c r="P17" s="17" t="s">
        <v>23</v>
      </c>
      <c r="Q17" s="18">
        <f>'Monthly Returns'!E35</f>
        <v>4.6723539962596927E-2</v>
      </c>
      <c r="R17" s="19">
        <f>'Monthly Returns'!G35</f>
        <v>4.5284325930685432E-2</v>
      </c>
      <c r="S17" s="17" t="s">
        <v>23</v>
      </c>
      <c r="T17" s="18">
        <f>'Monthly Returns'!E47</f>
        <v>1.2760495017018814E-2</v>
      </c>
      <c r="U17" s="19">
        <f>'Monthly Returns'!G47</f>
        <v>1.0571390946202852E-2</v>
      </c>
      <c r="V17" s="17" t="s">
        <v>23</v>
      </c>
      <c r="W17" s="18"/>
      <c r="X17" s="19"/>
    </row>
    <row r="18" spans="6:24" x14ac:dyDescent="0.55000000000000004">
      <c r="F18" s="15">
        <f>'Monthly Returns'!A16</f>
        <v>44652</v>
      </c>
      <c r="G18" s="16">
        <f>G17*(1+'Monthly Returns'!E16)</f>
        <v>92.879034999999988</v>
      </c>
      <c r="H18" s="16">
        <f>H17*(1+'Monthly Returns'!G16)</f>
        <v>91.059053738816871</v>
      </c>
      <c r="J18" s="17" t="s">
        <v>24</v>
      </c>
      <c r="K18" s="18">
        <f>'Monthly Returns'!E12</f>
        <v>-1.239664728172718E-3</v>
      </c>
      <c r="L18" s="19">
        <f>'Monthly Returns'!G12</f>
        <v>-2.5580430123920417E-3</v>
      </c>
      <c r="M18" s="17" t="s">
        <v>24</v>
      </c>
      <c r="N18" s="18">
        <f>'Monthly Returns'!E24</f>
        <v>-6.7320210815244863E-3</v>
      </c>
      <c r="O18" s="19">
        <f>'Monthly Returns'!G24</f>
        <v>-4.5092103536912287E-3</v>
      </c>
      <c r="P18" s="17" t="s">
        <v>24</v>
      </c>
      <c r="Q18" s="18">
        <f>'Monthly Returns'!E36</f>
        <v>3.7789236020473682E-2</v>
      </c>
      <c r="R18" s="19">
        <f>'Monthly Returns'!G36</f>
        <v>3.8279970609281122E-2</v>
      </c>
      <c r="S18" s="17" t="s">
        <v>24</v>
      </c>
      <c r="T18" s="18">
        <f>'Monthly Returns'!E48</f>
        <v>-1.9125819095241914E-2</v>
      </c>
      <c r="U18" s="19">
        <f>'Monthly Returns'!G48</f>
        <v>-1.6365229504145096E-2</v>
      </c>
      <c r="V18" s="17" t="s">
        <v>24</v>
      </c>
      <c r="W18" s="18"/>
      <c r="X18" s="19"/>
    </row>
    <row r="19" spans="6:24" x14ac:dyDescent="0.55000000000000004">
      <c r="F19" s="15">
        <f>'Monthly Returns'!A17</f>
        <v>44682</v>
      </c>
      <c r="G19" s="16">
        <f>G18*(1+'Monthly Returns'!E17)</f>
        <v>93.627892999999986</v>
      </c>
      <c r="H19" s="16">
        <f>H18*(1+'Monthly Returns'!G17)</f>
        <v>91.646087721846726</v>
      </c>
      <c r="J19" s="20" t="s">
        <v>25</v>
      </c>
      <c r="K19" s="21">
        <f>((1+K16)*(1+K17)*(1+K18))-1</f>
        <v>5.8814509310556318E-5</v>
      </c>
      <c r="L19" s="22">
        <f>((1+L16)*(1+L17)*(1+L18))-1</f>
        <v>1.1890303457517959E-4</v>
      </c>
      <c r="M19" s="20" t="s">
        <v>25</v>
      </c>
      <c r="N19" s="21">
        <f>((1+N16)*(1+N17)*(1+N18))-1</f>
        <v>2.1454638046688679E-2</v>
      </c>
      <c r="O19" s="22">
        <f>((1+O16)*(1+O17)*(1+O18))-1</f>
        <v>1.8731415273537388E-2</v>
      </c>
      <c r="P19" s="20" t="s">
        <v>25</v>
      </c>
      <c r="Q19" s="21">
        <f>((1+Q16)*(1+Q17)*(1+Q18))-1</f>
        <v>6.8506948807350421E-2</v>
      </c>
      <c r="R19" s="22">
        <f>((1+R16)*(1+R17)*(1+R18))-1</f>
        <v>6.8171263129810811E-2</v>
      </c>
      <c r="S19" s="20" t="s">
        <v>25</v>
      </c>
      <c r="T19" s="21">
        <f>((1+T16)*(1+T17)*(1+T18))-1</f>
        <v>-3.0477108095926186E-2</v>
      </c>
      <c r="U19" s="22">
        <f>((1+U16)*(1+U17)*(1+U18))-1</f>
        <v>-3.0617712572569955E-2</v>
      </c>
      <c r="V19" s="20" t="s">
        <v>25</v>
      </c>
      <c r="W19" s="21">
        <f>((1+W16)*(1+W17)*(1+W18))-1</f>
        <v>0</v>
      </c>
      <c r="X19" s="22">
        <f>((1+X16)*(1+X17)*(1+X18))-1</f>
        <v>0</v>
      </c>
    </row>
    <row r="20" spans="6:24" x14ac:dyDescent="0.55000000000000004">
      <c r="F20" s="15">
        <f>'Monthly Returns'!A18</f>
        <v>44713</v>
      </c>
      <c r="G20" s="16">
        <f>G19*(1+'Monthly Returns'!E18)</f>
        <v>91.681209999999979</v>
      </c>
      <c r="H20" s="16">
        <f>H19*(1+'Monthly Returns'!G18)</f>
        <v>90.208409881311468</v>
      </c>
      <c r="J20" s="25" t="s">
        <v>5</v>
      </c>
      <c r="K20" s="26">
        <f>((1+K7)*(1+K11)*(1+K15)*(1+K19))-1</f>
        <v>9.5041599999998727E-3</v>
      </c>
      <c r="L20" s="27">
        <f>((1+L7)*(1+L11)*(1+L15)*(1+L19))-1</f>
        <v>6.2206803441882119E-3</v>
      </c>
      <c r="M20" s="25" t="s">
        <v>5</v>
      </c>
      <c r="N20" s="26">
        <f>((1+N7)*(1+N11)*(1+N15)*(1+N19))-1</f>
        <v>-0.10605778979652758</v>
      </c>
      <c r="O20" s="27">
        <f>((1+O7)*(1+O11)*(1+O15)*(1+O19))-1</f>
        <v>-0.13010266905576739</v>
      </c>
      <c r="P20" s="25" t="s">
        <v>5</v>
      </c>
      <c r="Q20" s="26">
        <f>((1+Q7)*(1+Q11)*(1+Q15)*(1+Q19))-1</f>
        <v>5.726610386406672E-2</v>
      </c>
      <c r="R20" s="27">
        <f>((1+R7)*(1+R11)*(1+R15)*(1+R19))-1</f>
        <v>5.5287910071116997E-2</v>
      </c>
      <c r="S20" s="25" t="s">
        <v>5</v>
      </c>
      <c r="T20" s="26">
        <f>((1+T7)*(1+T11)*(1+T15)*(1+T19))-1</f>
        <v>1.6504025798666833E-2</v>
      </c>
      <c r="U20" s="27">
        <f>((1+U7)*(1+U11)*(1+U15)*(1+U19))-1</f>
        <v>1.25023126734507E-2</v>
      </c>
      <c r="V20" s="25" t="s">
        <v>5</v>
      </c>
      <c r="W20" s="26">
        <f>((1+W7)*(1+W11)*(1+W15)*(1+W19))-1</f>
        <v>2.9928991405591132E-2</v>
      </c>
      <c r="X20" s="27">
        <f>((1+X7)*(1+X11)*(1+X15)*(1+X19))-1</f>
        <v>2.74231052109839E-2</v>
      </c>
    </row>
    <row r="21" spans="6:24" x14ac:dyDescent="0.55000000000000004">
      <c r="F21" s="15">
        <f>'Monthly Returns'!A19</f>
        <v>44743</v>
      </c>
      <c r="G21" s="16">
        <f>G20*(1+'Monthly Returns'!E19)</f>
        <v>94.068364999999986</v>
      </c>
      <c r="H21" s="16">
        <f>H20*(1+'Monthly Returns'!G19)</f>
        <v>92.412564407112754</v>
      </c>
    </row>
    <row r="22" spans="6:24" x14ac:dyDescent="0.55000000000000004">
      <c r="F22" s="15">
        <f>'Monthly Returns'!A20</f>
        <v>44774</v>
      </c>
      <c r="G22" s="16">
        <f>G21*(1+'Monthly Returns'!E20)</f>
        <v>91.700584999999975</v>
      </c>
      <c r="H22" s="16">
        <f>H21*(1+'Monthly Returns'!G20)</f>
        <v>89.801673089576084</v>
      </c>
    </row>
    <row r="23" spans="6:24" x14ac:dyDescent="0.55000000000000004">
      <c r="F23" s="15">
        <f>'Monthly Returns'!A21</f>
        <v>44805</v>
      </c>
      <c r="G23" s="16">
        <f>G22*(1+'Monthly Returns'!E21)</f>
        <v>88.348355999999981</v>
      </c>
      <c r="H23" s="16">
        <f>H22*(1+'Monthly Returns'!G21)</f>
        <v>85.921438275982865</v>
      </c>
    </row>
    <row r="24" spans="6:24" x14ac:dyDescent="0.55000000000000004">
      <c r="F24" s="15">
        <f>'Monthly Returns'!A22</f>
        <v>44835</v>
      </c>
      <c r="G24" s="16">
        <f>G23*(1+'Monthly Returns'!E22)</f>
        <v>87.884300999999979</v>
      </c>
      <c r="H24" s="16">
        <f>H23*(1+'Monthly Returns'!G22)</f>
        <v>84.808466277589304</v>
      </c>
    </row>
    <row r="25" spans="6:24" x14ac:dyDescent="0.55000000000000004">
      <c r="F25" s="15">
        <f>'Monthly Returns'!A23</f>
        <v>44866</v>
      </c>
      <c r="G25" s="16">
        <f>G24*(1+'Monthly Returns'!E23)</f>
        <v>90.855478999999974</v>
      </c>
      <c r="H25" s="16">
        <f>H24*(1+'Monthly Returns'!G23)</f>
        <v>87.927351340266071</v>
      </c>
    </row>
    <row r="26" spans="6:24" x14ac:dyDescent="0.55000000000000004">
      <c r="F26" s="15">
        <f>'Monthly Returns'!A24</f>
        <v>44896</v>
      </c>
      <c r="G26" s="16">
        <f>G25*(1+'Monthly Returns'!E24)</f>
        <v>90.243837999999968</v>
      </c>
      <c r="H26" s="16">
        <f>H25*(1+'Monthly Returns'!G24)</f>
        <v>87.530868417229897</v>
      </c>
    </row>
    <row r="27" spans="6:24" x14ac:dyDescent="0.55000000000000004">
      <c r="F27" s="15">
        <f>'Monthly Returns'!A25</f>
        <v>44927</v>
      </c>
      <c r="G27" s="16">
        <f>G26*(1+'Monthly Returns'!E25)</f>
        <v>92.829781999999952</v>
      </c>
      <c r="H27" s="16">
        <f>H26*(1+'Monthly Returns'!G25)</f>
        <v>90.223790684360267</v>
      </c>
    </row>
    <row r="28" spans="6:24" x14ac:dyDescent="0.55000000000000004">
      <c r="F28" s="15">
        <f>'Monthly Returns'!A26</f>
        <v>44958</v>
      </c>
      <c r="G28" s="16">
        <f>G27*(1+'Monthly Returns'!E26)</f>
        <v>91.036732999999955</v>
      </c>
      <c r="H28" s="16">
        <f>H27*(1+'Monthly Returns'!G26)</f>
        <v>87.891035555289676</v>
      </c>
    </row>
    <row r="29" spans="6:24" x14ac:dyDescent="0.55000000000000004">
      <c r="F29" s="15">
        <f>'Monthly Returns'!A27</f>
        <v>44986</v>
      </c>
      <c r="G29" s="16">
        <f>G28*(1+'Monthly Returns'!E27)</f>
        <v>92.893001999999953</v>
      </c>
      <c r="H29" s="16">
        <f>H28*(1+'Monthly Returns'!G27)</f>
        <v>90.123388220013794</v>
      </c>
    </row>
    <row r="30" spans="6:24" x14ac:dyDescent="0.55000000000000004">
      <c r="F30" s="15">
        <f>'Monthly Returns'!A28</f>
        <v>45017</v>
      </c>
      <c r="G30" s="16">
        <f>G29*(1+'Monthly Returns'!E28)</f>
        <v>93.266032999999936</v>
      </c>
      <c r="H30" s="16">
        <f>H29*(1+'Monthly Returns'!G28)</f>
        <v>90.669833972775933</v>
      </c>
    </row>
    <row r="31" spans="6:24" x14ac:dyDescent="0.55000000000000004">
      <c r="F31" s="15">
        <f>'Monthly Returns'!A29</f>
        <v>45047</v>
      </c>
      <c r="G31" s="16">
        <f>G30*(1+'Monthly Returns'!E29)</f>
        <v>92.136690999999942</v>
      </c>
      <c r="H31" s="16">
        <f>H30*(1+'Monthly Returns'!G29)</f>
        <v>89.682471865947718</v>
      </c>
    </row>
    <row r="32" spans="6:24" x14ac:dyDescent="0.55000000000000004">
      <c r="F32" s="15">
        <f>'Monthly Returns'!A30</f>
        <v>45078</v>
      </c>
      <c r="G32" s="16">
        <f>G31*(1+'Monthly Returns'!E30)</f>
        <v>92.273478999999952</v>
      </c>
      <c r="H32" s="16">
        <f>H31*(1+'Monthly Returns'!G30)</f>
        <v>89.362465713626491</v>
      </c>
    </row>
    <row r="33" spans="6:8" x14ac:dyDescent="0.55000000000000004">
      <c r="F33" s="15">
        <f>'Monthly Returns'!A31</f>
        <v>45108</v>
      </c>
      <c r="G33" s="16">
        <f>G32*(1+'Monthly Returns'!E31)</f>
        <v>92.288732999999951</v>
      </c>
      <c r="H33" s="16">
        <f>H32*(1+'Monthly Returns'!G31)</f>
        <v>89.300515256902102</v>
      </c>
    </row>
    <row r="34" spans="6:8" x14ac:dyDescent="0.55000000000000004">
      <c r="F34" s="15">
        <f>'Monthly Returns'!A32</f>
        <v>45139</v>
      </c>
      <c r="G34" s="16">
        <f>G33*(1+'Monthly Returns'!E32)</f>
        <v>91.665675999999962</v>
      </c>
      <c r="H34" s="16">
        <f>H33*(1+'Monthly Returns'!G32)</f>
        <v>88.73014381050848</v>
      </c>
    </row>
    <row r="35" spans="6:8" x14ac:dyDescent="0.55000000000000004">
      <c r="F35" s="15">
        <f>'Monthly Returns'!A33</f>
        <v>45170</v>
      </c>
      <c r="G35" s="16">
        <f>G34*(1+'Monthly Returns'!E33)</f>
        <v>89.294459999999958</v>
      </c>
      <c r="H35" s="16">
        <f>H34*(1+'Monthly Returns'!G33)</f>
        <v>86.475147185740255</v>
      </c>
    </row>
    <row r="36" spans="6:8" x14ac:dyDescent="0.55000000000000004">
      <c r="F36" s="15">
        <f>'Monthly Returns'!A34</f>
        <v>45200</v>
      </c>
      <c r="G36" s="16">
        <f>G35*(1+'Monthly Returns'!E34)</f>
        <v>87.833605999999961</v>
      </c>
      <c r="H36" s="16">
        <f>H35*(1+'Monthly Returns'!G34)</f>
        <v>85.110528159686879</v>
      </c>
    </row>
    <row r="37" spans="6:8" x14ac:dyDescent="0.55000000000000004">
      <c r="F37" s="15">
        <f>'Monthly Returns'!A35</f>
        <v>45231</v>
      </c>
      <c r="G37" s="16">
        <f>G36*(1+'Monthly Returns'!E35)</f>
        <v>91.93750299999995</v>
      </c>
      <c r="H37" s="16">
        <f>H36*(1+'Monthly Returns'!G35)</f>
        <v>88.964701057002927</v>
      </c>
    </row>
    <row r="38" spans="6:8" x14ac:dyDescent="0.55000000000000004">
      <c r="F38" s="15">
        <f>'Monthly Returns'!A36</f>
        <v>45261</v>
      </c>
      <c r="G38" s="16">
        <f>G37*(1+'Monthly Returns'!E36)</f>
        <v>95.411750999999953</v>
      </c>
      <c r="H38" s="16">
        <f>H37*(1+'Monthly Returns'!G36)</f>
        <v>92.370267198728484</v>
      </c>
    </row>
    <row r="39" spans="6:8" x14ac:dyDescent="0.55000000000000004">
      <c r="F39" s="15">
        <f>'Monthly Returns'!A37</f>
        <v>45292</v>
      </c>
      <c r="G39" s="16">
        <f>G38*(1+'Monthly Returns'!E37)</f>
        <v>95.303054999999958</v>
      </c>
      <c r="H39" s="16">
        <f>H38*(1+'Monthly Returns'!G37)</f>
        <v>92.11648394842301</v>
      </c>
    </row>
    <row r="40" spans="6:8" x14ac:dyDescent="0.55000000000000004">
      <c r="F40" s="15">
        <f>'Monthly Returns'!A38</f>
        <v>45323</v>
      </c>
      <c r="G40" s="16">
        <f>G39*(1+'Monthly Returns'!E38)</f>
        <v>93.985716999999966</v>
      </c>
      <c r="H40" s="16">
        <f>H39*(1+'Monthly Returns'!G38)</f>
        <v>90.815097112681443</v>
      </c>
    </row>
    <row r="41" spans="6:8" x14ac:dyDescent="0.55000000000000004">
      <c r="F41" s="15">
        <f>'Monthly Returns'!A39</f>
        <v>45352</v>
      </c>
      <c r="G41" s="16">
        <f>G40*(1+'Monthly Returns'!E39)</f>
        <v>94.943778999999964</v>
      </c>
      <c r="H41" s="16">
        <f>H40*(1+'Monthly Returns'!G39)</f>
        <v>91.653778123371097</v>
      </c>
    </row>
    <row r="42" spans="6:8" x14ac:dyDescent="0.55000000000000004">
      <c r="F42" s="15">
        <f>'Monthly Returns'!A40</f>
        <v>45383</v>
      </c>
      <c r="G42" s="16">
        <f>G41*(1+'Monthly Returns'!E40)</f>
        <v>92.588800999999961</v>
      </c>
      <c r="H42" s="16">
        <f>H41*(1+'Monthly Returns'!G40)</f>
        <v>89.338540019995008</v>
      </c>
    </row>
    <row r="43" spans="6:8" x14ac:dyDescent="0.55000000000000004">
      <c r="F43" s="15">
        <f>'Monthly Returns'!A41</f>
        <v>45413</v>
      </c>
      <c r="G43" s="16">
        <f>G42*(1+'Monthly Returns'!E41)</f>
        <v>94.285553999999962</v>
      </c>
      <c r="H43" s="16">
        <f>H42*(1+'Monthly Returns'!G41)</f>
        <v>90.853121875774349</v>
      </c>
    </row>
    <row r="44" spans="6:8" x14ac:dyDescent="0.55000000000000004">
      <c r="F44" s="15">
        <f>'Monthly Returns'!A42</f>
        <v>45444</v>
      </c>
      <c r="G44" s="16">
        <f>G43*(1+'Monthly Returns'!E42)</f>
        <v>95.081794999999943</v>
      </c>
      <c r="H44" s="16">
        <f>H43*(1+'Monthly Returns'!G42)</f>
        <v>91.713592357449855</v>
      </c>
    </row>
    <row r="45" spans="6:8" x14ac:dyDescent="0.55000000000000004">
      <c r="F45" s="15">
        <f>'Monthly Returns'!A43</f>
        <v>45474</v>
      </c>
      <c r="G45" s="16">
        <f>G44*(1+'Monthly Returns'!E43)</f>
        <v>97.236716999999942</v>
      </c>
      <c r="H45" s="16">
        <f>H44*(1+'Monthly Returns'!G43)</f>
        <v>93.855796426526751</v>
      </c>
    </row>
    <row r="46" spans="6:8" x14ac:dyDescent="0.55000000000000004">
      <c r="F46" s="15">
        <f>'Monthly Returns'!A44</f>
        <v>45505</v>
      </c>
      <c r="G46" s="16">
        <f>G45*(1+'Monthly Returns'!E44)</f>
        <v>98.571078999999941</v>
      </c>
      <c r="H46" s="16">
        <f>H45*(1+'Monthly Returns'!G44)</f>
        <v>95.20418016047303</v>
      </c>
    </row>
    <row r="47" spans="6:8" x14ac:dyDescent="0.55000000000000004">
      <c r="F47" s="15">
        <f>'Monthly Returns'!A45</f>
        <v>45536</v>
      </c>
      <c r="G47" s="16">
        <f>G46*(1+'Monthly Returns'!E45)</f>
        <v>100.03521299999994</v>
      </c>
      <c r="H47" s="16">
        <f>H46*(1+'Monthly Returns'!G45)</f>
        <v>96.479077835408319</v>
      </c>
    </row>
    <row r="48" spans="6:8" x14ac:dyDescent="0.55000000000000004">
      <c r="F48" s="15">
        <f>'Monthly Returns'!A46</f>
        <v>45566</v>
      </c>
      <c r="G48" s="16">
        <f>G47*(1+'Monthly Returns'!E46)</f>
        <v>97.631713999999945</v>
      </c>
      <c r="H48" s="16">
        <f>H47*(1+'Monthly Returns'!G46)</f>
        <v>94.086508472259013</v>
      </c>
    </row>
    <row r="49" spans="6:8" x14ac:dyDescent="0.55000000000000004">
      <c r="F49" s="15">
        <f>'Monthly Returns'!A47</f>
        <v>45597</v>
      </c>
      <c r="G49" s="16">
        <f>G48*(1+'Monthly Returns'!E47)</f>
        <v>98.877542999999946</v>
      </c>
      <c r="H49" s="16">
        <f>H48*(1+'Monthly Returns'!G47)</f>
        <v>95.081133736082492</v>
      </c>
    </row>
    <row r="50" spans="6:8" x14ac:dyDescent="0.55000000000000004">
      <c r="F50" s="15">
        <f>'Monthly Returns'!A48</f>
        <v>45627</v>
      </c>
      <c r="G50" s="16">
        <f>G49*(1+'Monthly Returns'!E48)</f>
        <v>96.986428999999944</v>
      </c>
      <c r="H50" s="16">
        <f>H49*(1+'Monthly Returns'!G48)</f>
        <v>93.525109160977195</v>
      </c>
    </row>
    <row r="51" spans="6:8" x14ac:dyDescent="0.55000000000000004">
      <c r="F51" s="15">
        <f>'Monthly Returns'!A49</f>
        <v>45658</v>
      </c>
      <c r="G51" s="16">
        <f>G50*(1+'Monthly Returns'!E49)</f>
        <v>97.598348999999928</v>
      </c>
      <c r="H51" s="16">
        <f>H50*(1+'Monthly Returns'!G49)</f>
        <v>94.02114005930153</v>
      </c>
    </row>
    <row r="52" spans="6:8" x14ac:dyDescent="0.55000000000000004">
      <c r="F52" s="15">
        <f>'Monthly Returns'!A50</f>
        <v>45689</v>
      </c>
      <c r="G52" s="16">
        <f>G51*(1+'Monthly Returns'!E50)</f>
        <v>99.889134999999925</v>
      </c>
      <c r="H52" s="16">
        <f>H51*(1+'Monthly Returns'!G50)</f>
        <v>96.089858069367409</v>
      </c>
    </row>
  </sheetData>
  <mergeCells count="8">
    <mergeCell ref="V2:X2"/>
    <mergeCell ref="S2:U2"/>
    <mergeCell ref="B3:D3"/>
    <mergeCell ref="J2:L2"/>
    <mergeCell ref="M2:O2"/>
    <mergeCell ref="P2:R2"/>
    <mergeCell ref="B2:D2"/>
    <mergeCell ref="F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C620-B4A3-40BF-AC78-6303458EB924}">
  <dimension ref="A1:F947"/>
  <sheetViews>
    <sheetView workbookViewId="0">
      <pane ySplit="4" topLeftCell="A35" activePane="bottomLeft" state="frozen"/>
      <selection pane="bottomLeft" activeCell="D54" sqref="D54"/>
    </sheetView>
  </sheetViews>
  <sheetFormatPr defaultColWidth="8.80859375" defaultRowHeight="14.4" x14ac:dyDescent="0.55000000000000004"/>
  <cols>
    <col min="1" max="1" width="9.90234375" style="5" bestFit="1" customWidth="1"/>
    <col min="2" max="2" width="32" style="5" bestFit="1" customWidth="1"/>
    <col min="3" max="4" width="10.6171875" style="5" customWidth="1"/>
    <col min="5" max="16384" width="8.80859375" style="5"/>
  </cols>
  <sheetData>
    <row r="1" spans="1:6" x14ac:dyDescent="0.55000000000000004">
      <c r="A1" s="5" t="s">
        <v>33</v>
      </c>
      <c r="B1" s="53" t="s">
        <v>34</v>
      </c>
    </row>
    <row r="2" spans="1:6" x14ac:dyDescent="0.55000000000000004">
      <c r="A2" s="5" t="s">
        <v>35</v>
      </c>
      <c r="B2" s="1">
        <v>44228</v>
      </c>
      <c r="C2" s="1"/>
      <c r="D2" s="1"/>
    </row>
    <row r="3" spans="1:6" x14ac:dyDescent="0.55000000000000004">
      <c r="A3" s="5" t="s">
        <v>36</v>
      </c>
      <c r="B3" s="1">
        <f ca="1">TODAY()</f>
        <v>45718</v>
      </c>
      <c r="C3" s="1"/>
      <c r="D3" s="1"/>
    </row>
    <row r="5" spans="1:6" x14ac:dyDescent="0.55000000000000004">
      <c r="A5" s="5" t="s">
        <v>6</v>
      </c>
      <c r="B5" s="53" t="s">
        <v>32</v>
      </c>
      <c r="C5" s="52" t="s">
        <v>6</v>
      </c>
      <c r="D5" s="5" t="s">
        <v>37</v>
      </c>
    </row>
    <row r="6" spans="1:6" x14ac:dyDescent="0.55000000000000004">
      <c r="A6" s="51">
        <f>_xll.BDH($B$1, $B$5, $B$2, "","cols=2;rows=49", "per=M")</f>
        <v>44253</v>
      </c>
      <c r="B6" s="5">
        <v>2340.58</v>
      </c>
      <c r="C6" s="3"/>
      <c r="D6" s="2"/>
      <c r="F6" s="7"/>
    </row>
    <row r="7" spans="1:6" x14ac:dyDescent="0.55000000000000004">
      <c r="A7" s="6">
        <v>44286</v>
      </c>
      <c r="B7" s="5">
        <v>2311.35</v>
      </c>
      <c r="C7" s="3">
        <v>44256</v>
      </c>
      <c r="D7" s="2">
        <f t="shared" ref="D7:D54" si="0">B7/B6-1</f>
        <v>-1.2488357586581067E-2</v>
      </c>
      <c r="F7" s="7"/>
    </row>
    <row r="8" spans="1:6" x14ac:dyDescent="0.55000000000000004">
      <c r="A8" s="6">
        <v>44316</v>
      </c>
      <c r="B8" s="5">
        <v>2329.61</v>
      </c>
      <c r="C8" s="3">
        <v>44287</v>
      </c>
      <c r="D8" s="2">
        <f t="shared" si="0"/>
        <v>7.9001449369417998E-3</v>
      </c>
      <c r="F8" s="7"/>
    </row>
    <row r="9" spans="1:6" x14ac:dyDescent="0.55000000000000004">
      <c r="A9" s="6">
        <v>44347</v>
      </c>
      <c r="B9" s="5">
        <v>2337.2199999999998</v>
      </c>
      <c r="C9" s="3">
        <v>44317</v>
      </c>
      <c r="D9" s="2">
        <f t="shared" si="0"/>
        <v>3.2666411974535681E-3</v>
      </c>
      <c r="F9" s="7"/>
    </row>
    <row r="10" spans="1:6" x14ac:dyDescent="0.55000000000000004">
      <c r="A10" s="6">
        <v>44377</v>
      </c>
      <c r="B10" s="5">
        <v>2353.64</v>
      </c>
      <c r="C10" s="3">
        <v>44348</v>
      </c>
      <c r="D10" s="2">
        <f t="shared" si="0"/>
        <v>7.0254404805709658E-3</v>
      </c>
      <c r="F10" s="7"/>
    </row>
    <row r="11" spans="1:6" x14ac:dyDescent="0.55000000000000004">
      <c r="A11" s="6">
        <v>44407</v>
      </c>
      <c r="B11" s="5">
        <v>2379.96</v>
      </c>
      <c r="C11" s="3">
        <v>44378</v>
      </c>
      <c r="D11" s="2">
        <f t="shared" si="0"/>
        <v>1.1182678744412922E-2</v>
      </c>
      <c r="F11" s="7"/>
    </row>
    <row r="12" spans="1:6" x14ac:dyDescent="0.55000000000000004">
      <c r="A12" s="6">
        <v>44439</v>
      </c>
      <c r="B12" s="5">
        <v>2375.4299999999998</v>
      </c>
      <c r="C12" s="3">
        <v>44409</v>
      </c>
      <c r="D12" s="2">
        <f t="shared" si="0"/>
        <v>-1.903393334341863E-3</v>
      </c>
      <c r="F12" s="7"/>
    </row>
    <row r="13" spans="1:6" x14ac:dyDescent="0.55000000000000004">
      <c r="A13" s="6">
        <v>44469</v>
      </c>
      <c r="B13" s="5">
        <v>2354.86</v>
      </c>
      <c r="C13" s="3">
        <v>44440</v>
      </c>
      <c r="D13" s="2">
        <f t="shared" si="0"/>
        <v>-8.659484809065976E-3</v>
      </c>
      <c r="F13" s="7"/>
    </row>
    <row r="14" spans="1:6" x14ac:dyDescent="0.55000000000000004">
      <c r="A14" s="6">
        <v>44498</v>
      </c>
      <c r="B14" s="5">
        <v>2354.21</v>
      </c>
      <c r="C14" s="3">
        <v>44470</v>
      </c>
      <c r="D14" s="2">
        <f t="shared" si="0"/>
        <v>-2.7602490169276184E-4</v>
      </c>
      <c r="F14" s="7"/>
    </row>
    <row r="15" spans="1:6" x14ac:dyDescent="0.55000000000000004">
      <c r="A15" s="6">
        <v>44530</v>
      </c>
      <c r="B15" s="5">
        <v>2361.1799999999998</v>
      </c>
      <c r="C15" s="3">
        <v>44501</v>
      </c>
      <c r="D15" s="2">
        <f t="shared" si="0"/>
        <v>2.9606534676174245E-3</v>
      </c>
      <c r="F15" s="7"/>
    </row>
    <row r="16" spans="1:6" x14ac:dyDescent="0.55000000000000004">
      <c r="A16" s="6">
        <v>44561</v>
      </c>
      <c r="B16" s="5">
        <v>2355.14</v>
      </c>
      <c r="C16" s="3">
        <v>44531</v>
      </c>
      <c r="D16" s="2">
        <f t="shared" si="0"/>
        <v>-2.5580430123920417E-3</v>
      </c>
      <c r="F16" s="7"/>
    </row>
    <row r="17" spans="1:6" x14ac:dyDescent="0.55000000000000004">
      <c r="A17" s="6">
        <v>44592</v>
      </c>
      <c r="B17" s="5">
        <v>2304.4</v>
      </c>
      <c r="C17" s="3">
        <v>44562</v>
      </c>
      <c r="D17" s="2">
        <f t="shared" si="0"/>
        <v>-2.1544366789235325E-2</v>
      </c>
      <c r="F17" s="7"/>
    </row>
    <row r="18" spans="1:6" x14ac:dyDescent="0.55000000000000004">
      <c r="A18" s="6">
        <v>44620</v>
      </c>
      <c r="B18" s="5">
        <v>2278.69</v>
      </c>
      <c r="C18" s="3">
        <v>44593</v>
      </c>
      <c r="D18" s="2">
        <f t="shared" si="0"/>
        <v>-1.1156917201874728E-2</v>
      </c>
      <c r="F18" s="7"/>
    </row>
    <row r="19" spans="1:6" x14ac:dyDescent="0.55000000000000004">
      <c r="A19" s="6">
        <v>44651</v>
      </c>
      <c r="B19" s="5">
        <v>2215.38</v>
      </c>
      <c r="C19" s="3">
        <v>44621</v>
      </c>
      <c r="D19" s="2">
        <f t="shared" si="0"/>
        <v>-2.7783507190534906E-2</v>
      </c>
      <c r="F19" s="7"/>
    </row>
    <row r="20" spans="1:6" x14ac:dyDescent="0.55000000000000004">
      <c r="A20" s="6">
        <v>44680</v>
      </c>
      <c r="B20" s="5">
        <v>2131.31</v>
      </c>
      <c r="C20" s="3">
        <v>44652</v>
      </c>
      <c r="D20" s="2">
        <f t="shared" si="0"/>
        <v>-3.7948342947936808E-2</v>
      </c>
      <c r="F20" s="7"/>
    </row>
    <row r="21" spans="1:6" x14ac:dyDescent="0.55000000000000004">
      <c r="A21" s="6">
        <v>44712</v>
      </c>
      <c r="B21" s="5">
        <v>2145.0500000000002</v>
      </c>
      <c r="C21" s="3">
        <v>44682</v>
      </c>
      <c r="D21" s="2">
        <f t="shared" si="0"/>
        <v>6.4467393293328179E-3</v>
      </c>
      <c r="F21" s="7"/>
    </row>
    <row r="22" spans="1:6" x14ac:dyDescent="0.55000000000000004">
      <c r="A22" s="6">
        <v>44742</v>
      </c>
      <c r="B22" s="5">
        <v>2111.4</v>
      </c>
      <c r="C22" s="3">
        <v>44713</v>
      </c>
      <c r="D22" s="2">
        <f t="shared" si="0"/>
        <v>-1.5687280016782879E-2</v>
      </c>
      <c r="F22" s="7"/>
    </row>
    <row r="23" spans="1:6" x14ac:dyDescent="0.55000000000000004">
      <c r="A23" s="6">
        <v>44771</v>
      </c>
      <c r="B23" s="5">
        <v>2162.9899999999998</v>
      </c>
      <c r="C23" s="3">
        <v>44743</v>
      </c>
      <c r="D23" s="2">
        <f t="shared" si="0"/>
        <v>2.4434024817656441E-2</v>
      </c>
      <c r="F23" s="7"/>
    </row>
    <row r="24" spans="1:6" x14ac:dyDescent="0.55000000000000004">
      <c r="A24" s="6">
        <v>44804</v>
      </c>
      <c r="B24" s="5">
        <v>2101.88</v>
      </c>
      <c r="C24" s="3">
        <v>44774</v>
      </c>
      <c r="D24" s="2">
        <f t="shared" si="0"/>
        <v>-2.8252557801931477E-2</v>
      </c>
      <c r="F24" s="7"/>
    </row>
    <row r="25" spans="1:6" x14ac:dyDescent="0.55000000000000004">
      <c r="A25" s="6">
        <v>44834</v>
      </c>
      <c r="B25" s="5">
        <v>2011.06</v>
      </c>
      <c r="C25" s="3">
        <v>44805</v>
      </c>
      <c r="D25" s="2">
        <f t="shared" si="0"/>
        <v>-4.3208936761375605E-2</v>
      </c>
      <c r="F25" s="7"/>
    </row>
    <row r="26" spans="1:6" x14ac:dyDescent="0.55000000000000004">
      <c r="A26" s="6">
        <v>44865</v>
      </c>
      <c r="B26" s="5">
        <v>1985.01</v>
      </c>
      <c r="C26" s="3">
        <v>44835</v>
      </c>
      <c r="D26" s="2">
        <f t="shared" si="0"/>
        <v>-1.2953367875647603E-2</v>
      </c>
      <c r="F26" s="7"/>
    </row>
    <row r="27" spans="1:6" x14ac:dyDescent="0.55000000000000004">
      <c r="A27" s="6">
        <v>44895</v>
      </c>
      <c r="B27" s="5">
        <v>2058.0100000000002</v>
      </c>
      <c r="C27" s="3">
        <v>44866</v>
      </c>
      <c r="D27" s="2">
        <f t="shared" si="0"/>
        <v>3.6775633372124084E-2</v>
      </c>
      <c r="F27" s="7"/>
    </row>
    <row r="28" spans="1:6" x14ac:dyDescent="0.55000000000000004">
      <c r="A28" s="6">
        <v>44925</v>
      </c>
      <c r="B28" s="5">
        <v>2048.73</v>
      </c>
      <c r="C28" s="3">
        <v>44896</v>
      </c>
      <c r="D28" s="2">
        <f t="shared" si="0"/>
        <v>-4.5092103536912287E-3</v>
      </c>
      <c r="F28" s="7"/>
    </row>
    <row r="29" spans="1:6" x14ac:dyDescent="0.55000000000000004">
      <c r="A29" s="6">
        <v>44957</v>
      </c>
      <c r="B29" s="5">
        <v>2111.7600000000002</v>
      </c>
      <c r="C29" s="3">
        <v>44927</v>
      </c>
      <c r="D29" s="2">
        <f t="shared" si="0"/>
        <v>3.076540100452485E-2</v>
      </c>
      <c r="F29" s="7"/>
    </row>
    <row r="30" spans="1:6" x14ac:dyDescent="0.55000000000000004">
      <c r="A30" s="6">
        <v>44985</v>
      </c>
      <c r="B30" s="5">
        <v>2057.16</v>
      </c>
      <c r="C30" s="3">
        <v>44958</v>
      </c>
      <c r="D30" s="2">
        <f t="shared" si="0"/>
        <v>-2.5855210819411445E-2</v>
      </c>
    </row>
    <row r="31" spans="1:6" x14ac:dyDescent="0.55000000000000004">
      <c r="A31" s="6">
        <v>45016</v>
      </c>
      <c r="B31" s="5">
        <v>2109.41</v>
      </c>
      <c r="C31" s="3">
        <v>44986</v>
      </c>
      <c r="D31" s="2">
        <f t="shared" si="0"/>
        <v>2.5399093896439684E-2</v>
      </c>
    </row>
    <row r="32" spans="1:6" x14ac:dyDescent="0.55000000000000004">
      <c r="A32" s="6">
        <v>45044</v>
      </c>
      <c r="B32" s="5">
        <v>2122.1999999999998</v>
      </c>
      <c r="C32" s="3">
        <v>45017</v>
      </c>
      <c r="D32" s="2">
        <f t="shared" si="0"/>
        <v>6.0633068014279701E-3</v>
      </c>
    </row>
    <row r="33" spans="1:4" x14ac:dyDescent="0.55000000000000004">
      <c r="A33" s="6">
        <v>45077</v>
      </c>
      <c r="B33" s="5">
        <v>2099.09</v>
      </c>
      <c r="C33" s="3">
        <v>45047</v>
      </c>
      <c r="D33" s="2">
        <f t="shared" si="0"/>
        <v>-1.0889642823484924E-2</v>
      </c>
    </row>
    <row r="34" spans="1:4" x14ac:dyDescent="0.55000000000000004">
      <c r="A34" s="6">
        <v>45107</v>
      </c>
      <c r="B34" s="5">
        <v>2091.6</v>
      </c>
      <c r="C34" s="3">
        <v>45078</v>
      </c>
      <c r="D34" s="2">
        <f t="shared" si="0"/>
        <v>-3.5682128922533973E-3</v>
      </c>
    </row>
    <row r="35" spans="1:4" x14ac:dyDescent="0.55000000000000004">
      <c r="A35" s="6">
        <v>45138</v>
      </c>
      <c r="B35" s="5">
        <v>2090.15</v>
      </c>
      <c r="C35" s="3">
        <v>45108</v>
      </c>
      <c r="D35" s="2">
        <f t="shared" si="0"/>
        <v>-6.9324918722502016E-4</v>
      </c>
    </row>
    <row r="36" spans="1:4" x14ac:dyDescent="0.55000000000000004">
      <c r="A36" s="6">
        <v>45169</v>
      </c>
      <c r="B36" s="5">
        <v>2076.8000000000002</v>
      </c>
      <c r="C36" s="3">
        <v>45139</v>
      </c>
      <c r="D36" s="2">
        <f t="shared" si="0"/>
        <v>-6.3871014042053975E-3</v>
      </c>
    </row>
    <row r="37" spans="1:4" x14ac:dyDescent="0.55000000000000004">
      <c r="A37" s="6">
        <v>45198</v>
      </c>
      <c r="B37" s="5">
        <v>2024.02</v>
      </c>
      <c r="C37" s="3">
        <v>45170</v>
      </c>
      <c r="D37" s="2">
        <f t="shared" si="0"/>
        <v>-2.5414098613251279E-2</v>
      </c>
    </row>
    <row r="38" spans="1:4" x14ac:dyDescent="0.55000000000000004">
      <c r="A38" s="6">
        <v>45230</v>
      </c>
      <c r="B38" s="5">
        <v>1992.08</v>
      </c>
      <c r="C38" s="3">
        <v>45200</v>
      </c>
      <c r="D38" s="2">
        <f t="shared" si="0"/>
        <v>-1.5780476477505245E-2</v>
      </c>
    </row>
    <row r="39" spans="1:4" x14ac:dyDescent="0.55000000000000004">
      <c r="A39" s="6">
        <v>45260</v>
      </c>
      <c r="B39" s="5">
        <v>2082.29</v>
      </c>
      <c r="C39" s="3">
        <v>45231</v>
      </c>
      <c r="D39" s="2">
        <f t="shared" si="0"/>
        <v>4.5284325930685432E-2</v>
      </c>
    </row>
    <row r="40" spans="1:4" x14ac:dyDescent="0.55000000000000004">
      <c r="A40" s="6">
        <v>45289</v>
      </c>
      <c r="B40" s="5">
        <v>2162</v>
      </c>
      <c r="C40" s="3">
        <v>45261</v>
      </c>
      <c r="D40" s="2">
        <f t="shared" si="0"/>
        <v>3.8279970609281122E-2</v>
      </c>
    </row>
    <row r="41" spans="1:4" x14ac:dyDescent="0.55000000000000004">
      <c r="A41" s="6">
        <v>45322</v>
      </c>
      <c r="B41" s="5">
        <v>2156.06</v>
      </c>
      <c r="C41" s="3">
        <v>45292</v>
      </c>
      <c r="D41" s="2">
        <f t="shared" si="0"/>
        <v>-2.7474560592044561E-3</v>
      </c>
    </row>
    <row r="42" spans="1:4" x14ac:dyDescent="0.55000000000000004">
      <c r="A42" s="6">
        <v>45351</v>
      </c>
      <c r="B42" s="5">
        <v>2125.6</v>
      </c>
      <c r="C42" s="3">
        <v>45323</v>
      </c>
      <c r="D42" s="2">
        <f t="shared" si="0"/>
        <v>-1.412762168028725E-2</v>
      </c>
    </row>
    <row r="43" spans="1:4" x14ac:dyDescent="0.55000000000000004">
      <c r="A43" s="6">
        <v>45380</v>
      </c>
      <c r="B43" s="5">
        <v>2145.23</v>
      </c>
      <c r="C43" s="3">
        <v>45352</v>
      </c>
      <c r="D43" s="2">
        <f t="shared" si="0"/>
        <v>9.2350395182536626E-3</v>
      </c>
    </row>
    <row r="44" spans="1:4" x14ac:dyDescent="0.55000000000000004">
      <c r="A44" s="6">
        <v>45412</v>
      </c>
      <c r="B44" s="5">
        <v>2091.04</v>
      </c>
      <c r="C44" s="3">
        <v>45383</v>
      </c>
      <c r="D44" s="2">
        <f t="shared" si="0"/>
        <v>-2.526069465744929E-2</v>
      </c>
    </row>
    <row r="45" spans="1:4" x14ac:dyDescent="0.55000000000000004">
      <c r="A45" s="6">
        <v>45443</v>
      </c>
      <c r="B45" s="5">
        <v>2126.4899999999998</v>
      </c>
      <c r="C45" s="3">
        <v>45413</v>
      </c>
      <c r="D45" s="2">
        <f t="shared" si="0"/>
        <v>1.695328640293825E-2</v>
      </c>
    </row>
    <row r="46" spans="1:4" x14ac:dyDescent="0.55000000000000004">
      <c r="A46" s="6">
        <v>45471</v>
      </c>
      <c r="B46" s="5">
        <v>2146.63</v>
      </c>
      <c r="C46" s="3">
        <v>45444</v>
      </c>
      <c r="D46" s="2">
        <f t="shared" si="0"/>
        <v>9.4710062121150518E-3</v>
      </c>
    </row>
    <row r="47" spans="1:4" x14ac:dyDescent="0.55000000000000004">
      <c r="A47" s="6">
        <v>45504</v>
      </c>
      <c r="B47" s="5">
        <v>2196.77</v>
      </c>
      <c r="C47" s="3">
        <v>45474</v>
      </c>
      <c r="D47" s="2">
        <f t="shared" si="0"/>
        <v>2.3357541821366512E-2</v>
      </c>
    </row>
    <row r="48" spans="1:4" x14ac:dyDescent="0.55000000000000004">
      <c r="A48" s="6">
        <v>45534</v>
      </c>
      <c r="B48" s="5">
        <v>2228.33</v>
      </c>
      <c r="C48" s="3">
        <v>45505</v>
      </c>
      <c r="D48" s="2">
        <f t="shared" si="0"/>
        <v>1.4366547248915396E-2</v>
      </c>
    </row>
    <row r="49" spans="1:4" x14ac:dyDescent="0.55000000000000004">
      <c r="A49" s="6">
        <v>45565</v>
      </c>
      <c r="B49" s="5">
        <v>2258.17</v>
      </c>
      <c r="C49" s="3">
        <v>45536</v>
      </c>
      <c r="D49" s="2">
        <f t="shared" si="0"/>
        <v>1.339119430245983E-2</v>
      </c>
    </row>
    <row r="50" spans="1:4" x14ac:dyDescent="0.55000000000000004">
      <c r="A50" s="6">
        <v>45596</v>
      </c>
      <c r="B50" s="5">
        <v>2202.17</v>
      </c>
      <c r="C50" s="3">
        <v>45566</v>
      </c>
      <c r="D50" s="2">
        <f t="shared" si="0"/>
        <v>-2.4798841539830918E-2</v>
      </c>
    </row>
    <row r="51" spans="1:4" x14ac:dyDescent="0.55000000000000004">
      <c r="A51" s="6">
        <v>45625</v>
      </c>
      <c r="B51" s="5">
        <v>2225.4499999999998</v>
      </c>
      <c r="C51" s="3">
        <v>45597</v>
      </c>
      <c r="D51" s="2">
        <f t="shared" si="0"/>
        <v>1.0571390946202852E-2</v>
      </c>
    </row>
    <row r="52" spans="1:4" x14ac:dyDescent="0.55000000000000004">
      <c r="A52" s="6">
        <v>45657</v>
      </c>
      <c r="B52" s="5">
        <v>2189.0300000000002</v>
      </c>
      <c r="C52" s="3">
        <v>45627</v>
      </c>
      <c r="D52" s="2">
        <f t="shared" si="0"/>
        <v>-1.6365229504145096E-2</v>
      </c>
    </row>
    <row r="53" spans="1:4" x14ac:dyDescent="0.55000000000000004">
      <c r="A53" s="6">
        <v>45688</v>
      </c>
      <c r="B53" s="5">
        <v>2200.64</v>
      </c>
      <c r="C53" s="3">
        <v>45658</v>
      </c>
      <c r="D53" s="2">
        <f t="shared" si="0"/>
        <v>5.3037189988258682E-3</v>
      </c>
    </row>
    <row r="54" spans="1:4" x14ac:dyDescent="0.55000000000000004">
      <c r="A54" s="6">
        <v>45716</v>
      </c>
      <c r="B54" s="5">
        <v>2249.06</v>
      </c>
      <c r="C54" s="3">
        <v>45689</v>
      </c>
      <c r="D54" s="2">
        <f t="shared" si="0"/>
        <v>2.2002690126508684E-2</v>
      </c>
    </row>
    <row r="55" spans="1:4" x14ac:dyDescent="0.55000000000000004">
      <c r="A55" s="6"/>
    </row>
    <row r="56" spans="1:4" x14ac:dyDescent="0.55000000000000004">
      <c r="A56" s="6"/>
    </row>
    <row r="57" spans="1:4" x14ac:dyDescent="0.55000000000000004">
      <c r="A57" s="6"/>
    </row>
    <row r="58" spans="1:4" x14ac:dyDescent="0.55000000000000004">
      <c r="A58" s="6"/>
    </row>
    <row r="59" spans="1:4" x14ac:dyDescent="0.55000000000000004">
      <c r="A59" s="6"/>
    </row>
    <row r="60" spans="1:4" x14ac:dyDescent="0.55000000000000004">
      <c r="A60" s="6"/>
    </row>
    <row r="61" spans="1:4" x14ac:dyDescent="0.55000000000000004">
      <c r="A61" s="6"/>
    </row>
    <row r="62" spans="1:4" x14ac:dyDescent="0.55000000000000004">
      <c r="A62" s="6"/>
    </row>
    <row r="63" spans="1:4" x14ac:dyDescent="0.55000000000000004">
      <c r="A63" s="6"/>
    </row>
    <row r="64" spans="1:4" x14ac:dyDescent="0.55000000000000004">
      <c r="A64" s="6"/>
    </row>
    <row r="65" spans="1:1" x14ac:dyDescent="0.55000000000000004">
      <c r="A65" s="6"/>
    </row>
    <row r="66" spans="1:1" x14ac:dyDescent="0.55000000000000004">
      <c r="A66" s="6"/>
    </row>
    <row r="67" spans="1:1" x14ac:dyDescent="0.55000000000000004">
      <c r="A67" s="6"/>
    </row>
    <row r="68" spans="1:1" x14ac:dyDescent="0.55000000000000004">
      <c r="A68" s="6"/>
    </row>
    <row r="69" spans="1:1" x14ac:dyDescent="0.55000000000000004">
      <c r="A69" s="6"/>
    </row>
    <row r="70" spans="1:1" x14ac:dyDescent="0.55000000000000004">
      <c r="A70" s="6"/>
    </row>
    <row r="71" spans="1:1" x14ac:dyDescent="0.55000000000000004">
      <c r="A71" s="6"/>
    </row>
    <row r="72" spans="1:1" x14ac:dyDescent="0.55000000000000004">
      <c r="A72" s="6"/>
    </row>
    <row r="73" spans="1:1" x14ac:dyDescent="0.55000000000000004">
      <c r="A73" s="6"/>
    </row>
    <row r="74" spans="1:1" x14ac:dyDescent="0.55000000000000004">
      <c r="A74" s="6"/>
    </row>
    <row r="75" spans="1:1" x14ac:dyDescent="0.55000000000000004">
      <c r="A75" s="6"/>
    </row>
    <row r="76" spans="1:1" x14ac:dyDescent="0.55000000000000004">
      <c r="A76" s="6"/>
    </row>
    <row r="77" spans="1:1" x14ac:dyDescent="0.55000000000000004">
      <c r="A77" s="6"/>
    </row>
    <row r="78" spans="1:1" x14ac:dyDescent="0.55000000000000004">
      <c r="A78" s="6"/>
    </row>
    <row r="79" spans="1:1" x14ac:dyDescent="0.55000000000000004">
      <c r="A79" s="6"/>
    </row>
    <row r="80" spans="1:1" x14ac:dyDescent="0.55000000000000004">
      <c r="A80" s="6"/>
    </row>
    <row r="81" spans="1:1" x14ac:dyDescent="0.55000000000000004">
      <c r="A81" s="6"/>
    </row>
    <row r="82" spans="1:1" x14ac:dyDescent="0.55000000000000004">
      <c r="A82" s="6"/>
    </row>
    <row r="83" spans="1:1" x14ac:dyDescent="0.55000000000000004">
      <c r="A83" s="6"/>
    </row>
    <row r="84" spans="1:1" x14ac:dyDescent="0.55000000000000004">
      <c r="A84" s="6"/>
    </row>
    <row r="85" spans="1:1" x14ac:dyDescent="0.55000000000000004">
      <c r="A85" s="6"/>
    </row>
    <row r="86" spans="1:1" x14ac:dyDescent="0.55000000000000004">
      <c r="A86" s="6"/>
    </row>
    <row r="87" spans="1:1" x14ac:dyDescent="0.55000000000000004">
      <c r="A87" s="6"/>
    </row>
    <row r="88" spans="1:1" x14ac:dyDescent="0.55000000000000004">
      <c r="A88" s="6"/>
    </row>
    <row r="89" spans="1:1" x14ac:dyDescent="0.55000000000000004">
      <c r="A89" s="6"/>
    </row>
    <row r="90" spans="1:1" x14ac:dyDescent="0.55000000000000004">
      <c r="A90" s="6"/>
    </row>
    <row r="91" spans="1:1" x14ac:dyDescent="0.55000000000000004">
      <c r="A91" s="6"/>
    </row>
    <row r="92" spans="1:1" x14ac:dyDescent="0.55000000000000004">
      <c r="A92" s="6"/>
    </row>
    <row r="93" spans="1:1" x14ac:dyDescent="0.55000000000000004">
      <c r="A93" s="6"/>
    </row>
    <row r="94" spans="1:1" x14ac:dyDescent="0.55000000000000004">
      <c r="A94" s="6"/>
    </row>
    <row r="95" spans="1:1" x14ac:dyDescent="0.55000000000000004">
      <c r="A95" s="6"/>
    </row>
    <row r="96" spans="1:1" x14ac:dyDescent="0.55000000000000004">
      <c r="A96" s="6"/>
    </row>
    <row r="97" spans="1:1" x14ac:dyDescent="0.55000000000000004">
      <c r="A97" s="6"/>
    </row>
    <row r="98" spans="1:1" x14ac:dyDescent="0.55000000000000004">
      <c r="A98" s="6"/>
    </row>
    <row r="99" spans="1:1" x14ac:dyDescent="0.55000000000000004">
      <c r="A99" s="6"/>
    </row>
    <row r="100" spans="1:1" x14ac:dyDescent="0.55000000000000004">
      <c r="A100" s="6"/>
    </row>
    <row r="101" spans="1:1" x14ac:dyDescent="0.55000000000000004">
      <c r="A101" s="6"/>
    </row>
    <row r="102" spans="1:1" x14ac:dyDescent="0.55000000000000004">
      <c r="A102" s="6"/>
    </row>
    <row r="103" spans="1:1" x14ac:dyDescent="0.55000000000000004">
      <c r="A103" s="6"/>
    </row>
    <row r="104" spans="1:1" x14ac:dyDescent="0.55000000000000004">
      <c r="A104" s="6"/>
    </row>
    <row r="105" spans="1:1" x14ac:dyDescent="0.55000000000000004">
      <c r="A105" s="6"/>
    </row>
    <row r="106" spans="1:1" x14ac:dyDescent="0.55000000000000004">
      <c r="A106" s="6"/>
    </row>
    <row r="107" spans="1:1" x14ac:dyDescent="0.55000000000000004">
      <c r="A107" s="6"/>
    </row>
    <row r="108" spans="1:1" x14ac:dyDescent="0.55000000000000004">
      <c r="A108" s="6"/>
    </row>
    <row r="109" spans="1:1" x14ac:dyDescent="0.55000000000000004">
      <c r="A109" s="6"/>
    </row>
    <row r="110" spans="1:1" x14ac:dyDescent="0.55000000000000004">
      <c r="A110" s="6"/>
    </row>
    <row r="111" spans="1:1" x14ac:dyDescent="0.55000000000000004">
      <c r="A111" s="6"/>
    </row>
    <row r="112" spans="1:1" x14ac:dyDescent="0.55000000000000004">
      <c r="A112" s="6"/>
    </row>
    <row r="113" spans="1:1" x14ac:dyDescent="0.55000000000000004">
      <c r="A113" s="6"/>
    </row>
    <row r="114" spans="1:1" x14ac:dyDescent="0.55000000000000004">
      <c r="A114" s="6"/>
    </row>
    <row r="115" spans="1:1" x14ac:dyDescent="0.55000000000000004">
      <c r="A115" s="6"/>
    </row>
    <row r="116" spans="1:1" x14ac:dyDescent="0.55000000000000004">
      <c r="A116" s="6"/>
    </row>
    <row r="117" spans="1:1" x14ac:dyDescent="0.55000000000000004">
      <c r="A117" s="6"/>
    </row>
    <row r="118" spans="1:1" x14ac:dyDescent="0.55000000000000004">
      <c r="A118" s="6"/>
    </row>
    <row r="119" spans="1:1" x14ac:dyDescent="0.55000000000000004">
      <c r="A119" s="6"/>
    </row>
    <row r="120" spans="1:1" x14ac:dyDescent="0.55000000000000004">
      <c r="A120" s="6"/>
    </row>
    <row r="121" spans="1:1" x14ac:dyDescent="0.55000000000000004">
      <c r="A121" s="6"/>
    </row>
    <row r="122" spans="1:1" x14ac:dyDescent="0.55000000000000004">
      <c r="A122" s="6"/>
    </row>
    <row r="123" spans="1:1" x14ac:dyDescent="0.55000000000000004">
      <c r="A123" s="6"/>
    </row>
    <row r="124" spans="1:1" x14ac:dyDescent="0.55000000000000004">
      <c r="A124" s="6"/>
    </row>
    <row r="125" spans="1:1" x14ac:dyDescent="0.55000000000000004">
      <c r="A125" s="6"/>
    </row>
    <row r="126" spans="1:1" x14ac:dyDescent="0.55000000000000004">
      <c r="A126" s="6"/>
    </row>
    <row r="127" spans="1:1" x14ac:dyDescent="0.55000000000000004">
      <c r="A127" s="6"/>
    </row>
    <row r="128" spans="1:1" x14ac:dyDescent="0.55000000000000004">
      <c r="A128" s="6"/>
    </row>
    <row r="129" spans="1:1" x14ac:dyDescent="0.55000000000000004">
      <c r="A129" s="6"/>
    </row>
    <row r="130" spans="1:1" x14ac:dyDescent="0.55000000000000004">
      <c r="A130" s="6"/>
    </row>
    <row r="131" spans="1:1" x14ac:dyDescent="0.55000000000000004">
      <c r="A131" s="6"/>
    </row>
    <row r="132" spans="1:1" x14ac:dyDescent="0.55000000000000004">
      <c r="A132" s="6"/>
    </row>
    <row r="133" spans="1:1" x14ac:dyDescent="0.55000000000000004">
      <c r="A133" s="6"/>
    </row>
    <row r="134" spans="1:1" x14ac:dyDescent="0.55000000000000004">
      <c r="A134" s="6"/>
    </row>
    <row r="135" spans="1:1" x14ac:dyDescent="0.55000000000000004">
      <c r="A135" s="6"/>
    </row>
    <row r="136" spans="1:1" x14ac:dyDescent="0.55000000000000004">
      <c r="A136" s="6"/>
    </row>
    <row r="137" spans="1:1" x14ac:dyDescent="0.55000000000000004">
      <c r="A137" s="6"/>
    </row>
    <row r="138" spans="1:1" x14ac:dyDescent="0.55000000000000004">
      <c r="A138" s="6"/>
    </row>
    <row r="139" spans="1:1" x14ac:dyDescent="0.55000000000000004">
      <c r="A139" s="6"/>
    </row>
    <row r="140" spans="1:1" x14ac:dyDescent="0.55000000000000004">
      <c r="A140" s="6"/>
    </row>
    <row r="141" spans="1:1" x14ac:dyDescent="0.55000000000000004">
      <c r="A141" s="6"/>
    </row>
    <row r="142" spans="1:1" x14ac:dyDescent="0.55000000000000004">
      <c r="A142" s="6"/>
    </row>
    <row r="143" spans="1:1" x14ac:dyDescent="0.55000000000000004">
      <c r="A143" s="6"/>
    </row>
    <row r="144" spans="1:1" x14ac:dyDescent="0.55000000000000004">
      <c r="A144" s="6"/>
    </row>
    <row r="145" spans="1:1" x14ac:dyDescent="0.55000000000000004">
      <c r="A145" s="6"/>
    </row>
    <row r="146" spans="1:1" x14ac:dyDescent="0.55000000000000004">
      <c r="A146" s="6"/>
    </row>
    <row r="147" spans="1:1" x14ac:dyDescent="0.55000000000000004">
      <c r="A147" s="6"/>
    </row>
    <row r="148" spans="1:1" x14ac:dyDescent="0.55000000000000004">
      <c r="A148" s="6"/>
    </row>
    <row r="149" spans="1:1" x14ac:dyDescent="0.55000000000000004">
      <c r="A149" s="6"/>
    </row>
    <row r="150" spans="1:1" x14ac:dyDescent="0.55000000000000004">
      <c r="A150" s="6"/>
    </row>
    <row r="151" spans="1:1" x14ac:dyDescent="0.55000000000000004">
      <c r="A151" s="6"/>
    </row>
    <row r="152" spans="1:1" x14ac:dyDescent="0.55000000000000004">
      <c r="A152" s="6"/>
    </row>
    <row r="153" spans="1:1" x14ac:dyDescent="0.55000000000000004">
      <c r="A153" s="6"/>
    </row>
    <row r="154" spans="1:1" x14ac:dyDescent="0.55000000000000004">
      <c r="A154" s="6"/>
    </row>
    <row r="155" spans="1:1" x14ac:dyDescent="0.55000000000000004">
      <c r="A155" s="6"/>
    </row>
    <row r="156" spans="1:1" x14ac:dyDescent="0.55000000000000004">
      <c r="A156" s="6"/>
    </row>
    <row r="157" spans="1:1" x14ac:dyDescent="0.55000000000000004">
      <c r="A157" s="6"/>
    </row>
    <row r="158" spans="1:1" x14ac:dyDescent="0.55000000000000004">
      <c r="A158" s="6"/>
    </row>
    <row r="159" spans="1:1" x14ac:dyDescent="0.55000000000000004">
      <c r="A159" s="6"/>
    </row>
    <row r="160" spans="1:1" x14ac:dyDescent="0.55000000000000004">
      <c r="A160" s="6"/>
    </row>
    <row r="161" spans="1:1" x14ac:dyDescent="0.55000000000000004">
      <c r="A161" s="6"/>
    </row>
    <row r="162" spans="1:1" x14ac:dyDescent="0.55000000000000004">
      <c r="A162" s="6"/>
    </row>
    <row r="163" spans="1:1" x14ac:dyDescent="0.55000000000000004">
      <c r="A163" s="6"/>
    </row>
    <row r="164" spans="1:1" x14ac:dyDescent="0.55000000000000004">
      <c r="A164" s="6"/>
    </row>
    <row r="165" spans="1:1" x14ac:dyDescent="0.55000000000000004">
      <c r="A165" s="6"/>
    </row>
    <row r="166" spans="1:1" x14ac:dyDescent="0.55000000000000004">
      <c r="A166" s="6"/>
    </row>
    <row r="167" spans="1:1" x14ac:dyDescent="0.55000000000000004">
      <c r="A167" s="6"/>
    </row>
    <row r="168" spans="1:1" x14ac:dyDescent="0.55000000000000004">
      <c r="A168" s="6"/>
    </row>
    <row r="169" spans="1:1" x14ac:dyDescent="0.55000000000000004">
      <c r="A169" s="6"/>
    </row>
    <row r="170" spans="1:1" x14ac:dyDescent="0.55000000000000004">
      <c r="A170" s="6"/>
    </row>
    <row r="171" spans="1:1" x14ac:dyDescent="0.55000000000000004">
      <c r="A171" s="6"/>
    </row>
    <row r="172" spans="1:1" x14ac:dyDescent="0.55000000000000004">
      <c r="A172" s="6"/>
    </row>
    <row r="173" spans="1:1" x14ac:dyDescent="0.55000000000000004">
      <c r="A173" s="6"/>
    </row>
    <row r="174" spans="1:1" x14ac:dyDescent="0.55000000000000004">
      <c r="A174" s="6"/>
    </row>
    <row r="175" spans="1:1" x14ac:dyDescent="0.55000000000000004">
      <c r="A175" s="6"/>
    </row>
    <row r="176" spans="1:1" x14ac:dyDescent="0.55000000000000004">
      <c r="A176" s="6"/>
    </row>
    <row r="177" spans="1:1" x14ac:dyDescent="0.55000000000000004">
      <c r="A177" s="6"/>
    </row>
    <row r="178" spans="1:1" x14ac:dyDescent="0.55000000000000004">
      <c r="A178" s="6"/>
    </row>
    <row r="179" spans="1:1" x14ac:dyDescent="0.55000000000000004">
      <c r="A179" s="6"/>
    </row>
    <row r="180" spans="1:1" x14ac:dyDescent="0.55000000000000004">
      <c r="A180" s="6"/>
    </row>
    <row r="181" spans="1:1" x14ac:dyDescent="0.55000000000000004">
      <c r="A181" s="6"/>
    </row>
    <row r="182" spans="1:1" x14ac:dyDescent="0.55000000000000004">
      <c r="A182" s="6"/>
    </row>
    <row r="183" spans="1:1" x14ac:dyDescent="0.55000000000000004">
      <c r="A183" s="6"/>
    </row>
    <row r="184" spans="1:1" x14ac:dyDescent="0.55000000000000004">
      <c r="A184" s="6"/>
    </row>
    <row r="185" spans="1:1" x14ac:dyDescent="0.55000000000000004">
      <c r="A185" s="6"/>
    </row>
    <row r="186" spans="1:1" x14ac:dyDescent="0.55000000000000004">
      <c r="A186" s="6"/>
    </row>
    <row r="187" spans="1:1" x14ac:dyDescent="0.55000000000000004">
      <c r="A187" s="6"/>
    </row>
    <row r="188" spans="1:1" x14ac:dyDescent="0.55000000000000004">
      <c r="A188" s="6"/>
    </row>
    <row r="189" spans="1:1" x14ac:dyDescent="0.55000000000000004">
      <c r="A189" s="6"/>
    </row>
    <row r="190" spans="1:1" x14ac:dyDescent="0.55000000000000004">
      <c r="A190" s="6"/>
    </row>
    <row r="191" spans="1:1" x14ac:dyDescent="0.55000000000000004">
      <c r="A191" s="6"/>
    </row>
    <row r="192" spans="1:1" x14ac:dyDescent="0.55000000000000004">
      <c r="A192" s="6"/>
    </row>
    <row r="193" spans="1:1" x14ac:dyDescent="0.55000000000000004">
      <c r="A193" s="6"/>
    </row>
    <row r="194" spans="1:1" x14ac:dyDescent="0.55000000000000004">
      <c r="A194" s="6"/>
    </row>
    <row r="195" spans="1:1" x14ac:dyDescent="0.55000000000000004">
      <c r="A195" s="6"/>
    </row>
    <row r="196" spans="1:1" x14ac:dyDescent="0.55000000000000004">
      <c r="A196" s="6"/>
    </row>
    <row r="197" spans="1:1" x14ac:dyDescent="0.55000000000000004">
      <c r="A197" s="6"/>
    </row>
    <row r="198" spans="1:1" x14ac:dyDescent="0.55000000000000004">
      <c r="A198" s="6"/>
    </row>
    <row r="199" spans="1:1" x14ac:dyDescent="0.55000000000000004">
      <c r="A199" s="6"/>
    </row>
    <row r="200" spans="1:1" x14ac:dyDescent="0.55000000000000004">
      <c r="A200" s="6"/>
    </row>
    <row r="201" spans="1:1" x14ac:dyDescent="0.55000000000000004">
      <c r="A201" s="6"/>
    </row>
    <row r="202" spans="1:1" x14ac:dyDescent="0.55000000000000004">
      <c r="A202" s="6"/>
    </row>
    <row r="203" spans="1:1" x14ac:dyDescent="0.55000000000000004">
      <c r="A203" s="6"/>
    </row>
    <row r="204" spans="1:1" x14ac:dyDescent="0.55000000000000004">
      <c r="A204" s="6"/>
    </row>
    <row r="205" spans="1:1" x14ac:dyDescent="0.55000000000000004">
      <c r="A205" s="6"/>
    </row>
    <row r="206" spans="1:1" x14ac:dyDescent="0.55000000000000004">
      <c r="A206" s="6"/>
    </row>
    <row r="207" spans="1:1" x14ac:dyDescent="0.55000000000000004">
      <c r="A207" s="6"/>
    </row>
    <row r="208" spans="1:1" x14ac:dyDescent="0.55000000000000004">
      <c r="A208" s="6"/>
    </row>
    <row r="209" spans="1:1" x14ac:dyDescent="0.55000000000000004">
      <c r="A209" s="6"/>
    </row>
    <row r="210" spans="1:1" x14ac:dyDescent="0.55000000000000004">
      <c r="A210" s="6"/>
    </row>
    <row r="211" spans="1:1" x14ac:dyDescent="0.55000000000000004">
      <c r="A211" s="6"/>
    </row>
    <row r="212" spans="1:1" x14ac:dyDescent="0.55000000000000004">
      <c r="A212" s="6"/>
    </row>
    <row r="213" spans="1:1" x14ac:dyDescent="0.55000000000000004">
      <c r="A213" s="6"/>
    </row>
    <row r="214" spans="1:1" x14ac:dyDescent="0.55000000000000004">
      <c r="A214" s="6"/>
    </row>
    <row r="215" spans="1:1" x14ac:dyDescent="0.55000000000000004">
      <c r="A215" s="6"/>
    </row>
    <row r="216" spans="1:1" x14ac:dyDescent="0.55000000000000004">
      <c r="A216" s="6"/>
    </row>
    <row r="217" spans="1:1" x14ac:dyDescent="0.55000000000000004">
      <c r="A217" s="6"/>
    </row>
    <row r="218" spans="1:1" x14ac:dyDescent="0.55000000000000004">
      <c r="A218" s="6"/>
    </row>
    <row r="219" spans="1:1" x14ac:dyDescent="0.55000000000000004">
      <c r="A219" s="6"/>
    </row>
    <row r="220" spans="1:1" x14ac:dyDescent="0.55000000000000004">
      <c r="A220" s="6"/>
    </row>
    <row r="221" spans="1:1" x14ac:dyDescent="0.55000000000000004">
      <c r="A221" s="6"/>
    </row>
    <row r="222" spans="1:1" x14ac:dyDescent="0.55000000000000004">
      <c r="A222" s="6"/>
    </row>
    <row r="223" spans="1:1" x14ac:dyDescent="0.55000000000000004">
      <c r="A223" s="6"/>
    </row>
    <row r="224" spans="1:1" x14ac:dyDescent="0.55000000000000004">
      <c r="A224" s="6"/>
    </row>
    <row r="225" spans="1:1" x14ac:dyDescent="0.55000000000000004">
      <c r="A225" s="6"/>
    </row>
    <row r="226" spans="1:1" x14ac:dyDescent="0.55000000000000004">
      <c r="A226" s="6"/>
    </row>
    <row r="227" spans="1:1" x14ac:dyDescent="0.55000000000000004">
      <c r="A227" s="6"/>
    </row>
    <row r="228" spans="1:1" x14ac:dyDescent="0.55000000000000004">
      <c r="A228" s="6"/>
    </row>
    <row r="229" spans="1:1" x14ac:dyDescent="0.55000000000000004">
      <c r="A229" s="6"/>
    </row>
    <row r="230" spans="1:1" x14ac:dyDescent="0.55000000000000004">
      <c r="A230" s="6"/>
    </row>
    <row r="231" spans="1:1" x14ac:dyDescent="0.55000000000000004">
      <c r="A231" s="6"/>
    </row>
    <row r="232" spans="1:1" x14ac:dyDescent="0.55000000000000004">
      <c r="A232" s="6"/>
    </row>
    <row r="233" spans="1:1" x14ac:dyDescent="0.55000000000000004">
      <c r="A233" s="6"/>
    </row>
    <row r="234" spans="1:1" x14ac:dyDescent="0.55000000000000004">
      <c r="A234" s="6"/>
    </row>
    <row r="235" spans="1:1" x14ac:dyDescent="0.55000000000000004">
      <c r="A235" s="6"/>
    </row>
    <row r="236" spans="1:1" x14ac:dyDescent="0.55000000000000004">
      <c r="A236" s="6"/>
    </row>
    <row r="237" spans="1:1" x14ac:dyDescent="0.55000000000000004">
      <c r="A237" s="6"/>
    </row>
    <row r="238" spans="1:1" x14ac:dyDescent="0.55000000000000004">
      <c r="A238" s="6"/>
    </row>
    <row r="239" spans="1:1" x14ac:dyDescent="0.55000000000000004">
      <c r="A239" s="6"/>
    </row>
    <row r="240" spans="1:1" x14ac:dyDescent="0.55000000000000004">
      <c r="A240" s="6"/>
    </row>
    <row r="241" spans="1:1" x14ac:dyDescent="0.55000000000000004">
      <c r="A241" s="6"/>
    </row>
    <row r="242" spans="1:1" x14ac:dyDescent="0.55000000000000004">
      <c r="A242" s="6"/>
    </row>
    <row r="243" spans="1:1" x14ac:dyDescent="0.55000000000000004">
      <c r="A243" s="6"/>
    </row>
    <row r="244" spans="1:1" x14ac:dyDescent="0.55000000000000004">
      <c r="A244" s="6"/>
    </row>
    <row r="245" spans="1:1" x14ac:dyDescent="0.55000000000000004">
      <c r="A245" s="6"/>
    </row>
    <row r="246" spans="1:1" x14ac:dyDescent="0.55000000000000004">
      <c r="A246" s="6"/>
    </row>
    <row r="247" spans="1:1" x14ac:dyDescent="0.55000000000000004">
      <c r="A247" s="6"/>
    </row>
    <row r="248" spans="1:1" x14ac:dyDescent="0.55000000000000004">
      <c r="A248" s="6"/>
    </row>
    <row r="249" spans="1:1" x14ac:dyDescent="0.55000000000000004">
      <c r="A249" s="6"/>
    </row>
    <row r="250" spans="1:1" x14ac:dyDescent="0.55000000000000004">
      <c r="A250" s="6"/>
    </row>
    <row r="251" spans="1:1" x14ac:dyDescent="0.55000000000000004">
      <c r="A251" s="6"/>
    </row>
    <row r="252" spans="1:1" x14ac:dyDescent="0.55000000000000004">
      <c r="A252" s="6"/>
    </row>
    <row r="253" spans="1:1" x14ac:dyDescent="0.55000000000000004">
      <c r="A253" s="6"/>
    </row>
    <row r="254" spans="1:1" x14ac:dyDescent="0.55000000000000004">
      <c r="A254" s="6"/>
    </row>
    <row r="255" spans="1:1" x14ac:dyDescent="0.55000000000000004">
      <c r="A255" s="6"/>
    </row>
    <row r="256" spans="1:1" x14ac:dyDescent="0.55000000000000004">
      <c r="A256" s="6"/>
    </row>
    <row r="257" spans="1:1" x14ac:dyDescent="0.55000000000000004">
      <c r="A257" s="6"/>
    </row>
    <row r="258" spans="1:1" x14ac:dyDescent="0.55000000000000004">
      <c r="A258" s="6"/>
    </row>
    <row r="259" spans="1:1" x14ac:dyDescent="0.55000000000000004">
      <c r="A259" s="6"/>
    </row>
    <row r="260" spans="1:1" x14ac:dyDescent="0.55000000000000004">
      <c r="A260" s="6"/>
    </row>
    <row r="261" spans="1:1" x14ac:dyDescent="0.55000000000000004">
      <c r="A261" s="6"/>
    </row>
    <row r="262" spans="1:1" x14ac:dyDescent="0.55000000000000004">
      <c r="A262" s="6"/>
    </row>
    <row r="263" spans="1:1" x14ac:dyDescent="0.55000000000000004">
      <c r="A263" s="6"/>
    </row>
    <row r="264" spans="1:1" x14ac:dyDescent="0.55000000000000004">
      <c r="A264" s="6"/>
    </row>
    <row r="265" spans="1:1" x14ac:dyDescent="0.55000000000000004">
      <c r="A265" s="6"/>
    </row>
    <row r="266" spans="1:1" x14ac:dyDescent="0.55000000000000004">
      <c r="A266" s="6"/>
    </row>
    <row r="267" spans="1:1" x14ac:dyDescent="0.55000000000000004">
      <c r="A267" s="6"/>
    </row>
    <row r="268" spans="1:1" x14ac:dyDescent="0.55000000000000004">
      <c r="A268" s="6"/>
    </row>
    <row r="269" spans="1:1" x14ac:dyDescent="0.55000000000000004">
      <c r="A269" s="6"/>
    </row>
    <row r="270" spans="1:1" x14ac:dyDescent="0.55000000000000004">
      <c r="A270" s="6"/>
    </row>
    <row r="271" spans="1:1" x14ac:dyDescent="0.55000000000000004">
      <c r="A271" s="6"/>
    </row>
    <row r="272" spans="1:1" x14ac:dyDescent="0.55000000000000004">
      <c r="A272" s="6"/>
    </row>
    <row r="273" spans="1:1" x14ac:dyDescent="0.55000000000000004">
      <c r="A273" s="6"/>
    </row>
    <row r="274" spans="1:1" x14ac:dyDescent="0.55000000000000004">
      <c r="A274" s="6"/>
    </row>
    <row r="275" spans="1:1" x14ac:dyDescent="0.55000000000000004">
      <c r="A275" s="6"/>
    </row>
    <row r="276" spans="1:1" x14ac:dyDescent="0.55000000000000004">
      <c r="A276" s="6"/>
    </row>
    <row r="277" spans="1:1" x14ac:dyDescent="0.55000000000000004">
      <c r="A277" s="6"/>
    </row>
    <row r="278" spans="1:1" x14ac:dyDescent="0.55000000000000004">
      <c r="A278" s="6"/>
    </row>
    <row r="279" spans="1:1" x14ac:dyDescent="0.55000000000000004">
      <c r="A279" s="6"/>
    </row>
    <row r="280" spans="1:1" x14ac:dyDescent="0.55000000000000004">
      <c r="A280" s="6"/>
    </row>
    <row r="281" spans="1:1" x14ac:dyDescent="0.55000000000000004">
      <c r="A281" s="6"/>
    </row>
    <row r="282" spans="1:1" x14ac:dyDescent="0.55000000000000004">
      <c r="A282" s="6"/>
    </row>
    <row r="283" spans="1:1" x14ac:dyDescent="0.55000000000000004">
      <c r="A283" s="6"/>
    </row>
    <row r="284" spans="1:1" x14ac:dyDescent="0.55000000000000004">
      <c r="A284" s="6"/>
    </row>
    <row r="285" spans="1:1" x14ac:dyDescent="0.55000000000000004">
      <c r="A285" s="6"/>
    </row>
    <row r="286" spans="1:1" x14ac:dyDescent="0.55000000000000004">
      <c r="A286" s="6"/>
    </row>
    <row r="287" spans="1:1" x14ac:dyDescent="0.55000000000000004">
      <c r="A287" s="6"/>
    </row>
    <row r="288" spans="1:1" x14ac:dyDescent="0.55000000000000004">
      <c r="A288" s="6"/>
    </row>
    <row r="289" spans="1:1" x14ac:dyDescent="0.55000000000000004">
      <c r="A289" s="6"/>
    </row>
    <row r="290" spans="1:1" x14ac:dyDescent="0.55000000000000004">
      <c r="A290" s="6"/>
    </row>
    <row r="291" spans="1:1" x14ac:dyDescent="0.55000000000000004">
      <c r="A291" s="6"/>
    </row>
    <row r="292" spans="1:1" x14ac:dyDescent="0.55000000000000004">
      <c r="A292" s="6"/>
    </row>
    <row r="293" spans="1:1" x14ac:dyDescent="0.55000000000000004">
      <c r="A293" s="6"/>
    </row>
    <row r="294" spans="1:1" x14ac:dyDescent="0.55000000000000004">
      <c r="A294" s="6"/>
    </row>
    <row r="295" spans="1:1" x14ac:dyDescent="0.55000000000000004">
      <c r="A295" s="6"/>
    </row>
    <row r="296" spans="1:1" x14ac:dyDescent="0.55000000000000004">
      <c r="A296" s="6"/>
    </row>
    <row r="297" spans="1:1" x14ac:dyDescent="0.55000000000000004">
      <c r="A297" s="6"/>
    </row>
    <row r="298" spans="1:1" x14ac:dyDescent="0.55000000000000004">
      <c r="A298" s="6"/>
    </row>
    <row r="299" spans="1:1" x14ac:dyDescent="0.55000000000000004">
      <c r="A299" s="6"/>
    </row>
    <row r="300" spans="1:1" x14ac:dyDescent="0.55000000000000004">
      <c r="A300" s="6"/>
    </row>
    <row r="301" spans="1:1" x14ac:dyDescent="0.55000000000000004">
      <c r="A301" s="6"/>
    </row>
    <row r="302" spans="1:1" x14ac:dyDescent="0.55000000000000004">
      <c r="A302" s="6"/>
    </row>
    <row r="303" spans="1:1" x14ac:dyDescent="0.55000000000000004">
      <c r="A303" s="6"/>
    </row>
    <row r="304" spans="1:1" x14ac:dyDescent="0.55000000000000004">
      <c r="A304" s="6"/>
    </row>
    <row r="305" spans="1:1" x14ac:dyDescent="0.55000000000000004">
      <c r="A305" s="6"/>
    </row>
    <row r="306" spans="1:1" x14ac:dyDescent="0.55000000000000004">
      <c r="A306" s="6"/>
    </row>
    <row r="307" spans="1:1" x14ac:dyDescent="0.55000000000000004">
      <c r="A307" s="6"/>
    </row>
    <row r="308" spans="1:1" x14ac:dyDescent="0.55000000000000004">
      <c r="A308" s="6"/>
    </row>
    <row r="309" spans="1:1" x14ac:dyDescent="0.55000000000000004">
      <c r="A309" s="6"/>
    </row>
    <row r="310" spans="1:1" x14ac:dyDescent="0.55000000000000004">
      <c r="A310" s="6"/>
    </row>
    <row r="311" spans="1:1" x14ac:dyDescent="0.55000000000000004">
      <c r="A311" s="6"/>
    </row>
    <row r="312" spans="1:1" x14ac:dyDescent="0.55000000000000004">
      <c r="A312" s="6"/>
    </row>
    <row r="313" spans="1:1" x14ac:dyDescent="0.55000000000000004">
      <c r="A313" s="6"/>
    </row>
    <row r="314" spans="1:1" x14ac:dyDescent="0.55000000000000004">
      <c r="A314" s="6"/>
    </row>
    <row r="315" spans="1:1" x14ac:dyDescent="0.55000000000000004">
      <c r="A315" s="6"/>
    </row>
    <row r="316" spans="1:1" x14ac:dyDescent="0.55000000000000004">
      <c r="A316" s="6"/>
    </row>
    <row r="317" spans="1:1" x14ac:dyDescent="0.55000000000000004">
      <c r="A317" s="6"/>
    </row>
    <row r="318" spans="1:1" x14ac:dyDescent="0.55000000000000004">
      <c r="A318" s="6"/>
    </row>
    <row r="319" spans="1:1" x14ac:dyDescent="0.55000000000000004">
      <c r="A319" s="6"/>
    </row>
    <row r="320" spans="1:1" x14ac:dyDescent="0.55000000000000004">
      <c r="A320" s="6"/>
    </row>
    <row r="321" spans="1:1" x14ac:dyDescent="0.55000000000000004">
      <c r="A321" s="6"/>
    </row>
    <row r="322" spans="1:1" x14ac:dyDescent="0.55000000000000004">
      <c r="A322" s="6"/>
    </row>
    <row r="323" spans="1:1" x14ac:dyDescent="0.55000000000000004">
      <c r="A323" s="6"/>
    </row>
    <row r="324" spans="1:1" x14ac:dyDescent="0.55000000000000004">
      <c r="A324" s="6"/>
    </row>
    <row r="325" spans="1:1" x14ac:dyDescent="0.55000000000000004">
      <c r="A325" s="6"/>
    </row>
    <row r="326" spans="1:1" x14ac:dyDescent="0.55000000000000004">
      <c r="A326" s="6"/>
    </row>
    <row r="327" spans="1:1" x14ac:dyDescent="0.55000000000000004">
      <c r="A327" s="6"/>
    </row>
    <row r="328" spans="1:1" x14ac:dyDescent="0.55000000000000004">
      <c r="A328" s="6"/>
    </row>
    <row r="329" spans="1:1" x14ac:dyDescent="0.55000000000000004">
      <c r="A329" s="6"/>
    </row>
    <row r="330" spans="1:1" x14ac:dyDescent="0.55000000000000004">
      <c r="A330" s="6"/>
    </row>
    <row r="331" spans="1:1" x14ac:dyDescent="0.55000000000000004">
      <c r="A331" s="6"/>
    </row>
    <row r="332" spans="1:1" x14ac:dyDescent="0.55000000000000004">
      <c r="A332" s="6"/>
    </row>
    <row r="333" spans="1:1" x14ac:dyDescent="0.55000000000000004">
      <c r="A333" s="6"/>
    </row>
    <row r="334" spans="1:1" x14ac:dyDescent="0.55000000000000004">
      <c r="A334" s="6"/>
    </row>
    <row r="335" spans="1:1" x14ac:dyDescent="0.55000000000000004">
      <c r="A335" s="6"/>
    </row>
    <row r="336" spans="1:1" x14ac:dyDescent="0.55000000000000004">
      <c r="A336" s="6"/>
    </row>
    <row r="337" spans="1:1" x14ac:dyDescent="0.55000000000000004">
      <c r="A337" s="6"/>
    </row>
    <row r="338" spans="1:1" x14ac:dyDescent="0.55000000000000004">
      <c r="A338" s="6"/>
    </row>
    <row r="339" spans="1:1" x14ac:dyDescent="0.55000000000000004">
      <c r="A339" s="6"/>
    </row>
    <row r="340" spans="1:1" x14ac:dyDescent="0.55000000000000004">
      <c r="A340" s="6"/>
    </row>
    <row r="341" spans="1:1" x14ac:dyDescent="0.55000000000000004">
      <c r="A341" s="6"/>
    </row>
    <row r="342" spans="1:1" x14ac:dyDescent="0.55000000000000004">
      <c r="A342" s="6"/>
    </row>
    <row r="343" spans="1:1" x14ac:dyDescent="0.55000000000000004">
      <c r="A343" s="6"/>
    </row>
    <row r="344" spans="1:1" x14ac:dyDescent="0.55000000000000004">
      <c r="A344" s="6"/>
    </row>
    <row r="345" spans="1:1" x14ac:dyDescent="0.55000000000000004">
      <c r="A345" s="6"/>
    </row>
    <row r="346" spans="1:1" x14ac:dyDescent="0.55000000000000004">
      <c r="A346" s="6"/>
    </row>
    <row r="347" spans="1:1" x14ac:dyDescent="0.55000000000000004">
      <c r="A347" s="6"/>
    </row>
    <row r="348" spans="1:1" x14ac:dyDescent="0.55000000000000004">
      <c r="A348" s="6"/>
    </row>
    <row r="349" spans="1:1" x14ac:dyDescent="0.55000000000000004">
      <c r="A349" s="6"/>
    </row>
    <row r="350" spans="1:1" x14ac:dyDescent="0.55000000000000004">
      <c r="A350" s="6"/>
    </row>
    <row r="351" spans="1:1" x14ac:dyDescent="0.55000000000000004">
      <c r="A351" s="6"/>
    </row>
    <row r="352" spans="1:1" x14ac:dyDescent="0.55000000000000004">
      <c r="A352" s="6"/>
    </row>
    <row r="353" spans="1:1" x14ac:dyDescent="0.55000000000000004">
      <c r="A353" s="6"/>
    </row>
    <row r="354" spans="1:1" x14ac:dyDescent="0.55000000000000004">
      <c r="A354" s="6"/>
    </row>
    <row r="355" spans="1:1" x14ac:dyDescent="0.55000000000000004">
      <c r="A355" s="6"/>
    </row>
    <row r="356" spans="1:1" x14ac:dyDescent="0.55000000000000004">
      <c r="A356" s="6"/>
    </row>
    <row r="357" spans="1:1" x14ac:dyDescent="0.55000000000000004">
      <c r="A357" s="6"/>
    </row>
    <row r="358" spans="1:1" x14ac:dyDescent="0.55000000000000004">
      <c r="A358" s="6"/>
    </row>
    <row r="359" spans="1:1" x14ac:dyDescent="0.55000000000000004">
      <c r="A359" s="6"/>
    </row>
    <row r="360" spans="1:1" x14ac:dyDescent="0.55000000000000004">
      <c r="A360" s="6"/>
    </row>
    <row r="361" spans="1:1" x14ac:dyDescent="0.55000000000000004">
      <c r="A361" s="6"/>
    </row>
    <row r="362" spans="1:1" x14ac:dyDescent="0.55000000000000004">
      <c r="A362" s="6"/>
    </row>
    <row r="363" spans="1:1" x14ac:dyDescent="0.55000000000000004">
      <c r="A363" s="6"/>
    </row>
    <row r="364" spans="1:1" x14ac:dyDescent="0.55000000000000004">
      <c r="A364" s="6"/>
    </row>
    <row r="365" spans="1:1" x14ac:dyDescent="0.55000000000000004">
      <c r="A365" s="6"/>
    </row>
    <row r="366" spans="1:1" x14ac:dyDescent="0.55000000000000004">
      <c r="A366" s="6"/>
    </row>
    <row r="367" spans="1:1" x14ac:dyDescent="0.55000000000000004">
      <c r="A367" s="6"/>
    </row>
    <row r="368" spans="1:1" x14ac:dyDescent="0.55000000000000004">
      <c r="A368" s="6"/>
    </row>
    <row r="369" spans="1:1" x14ac:dyDescent="0.55000000000000004">
      <c r="A369" s="6"/>
    </row>
    <row r="370" spans="1:1" x14ac:dyDescent="0.55000000000000004">
      <c r="A370" s="6"/>
    </row>
    <row r="371" spans="1:1" x14ac:dyDescent="0.55000000000000004">
      <c r="A371" s="6"/>
    </row>
    <row r="372" spans="1:1" x14ac:dyDescent="0.55000000000000004">
      <c r="A372" s="6"/>
    </row>
    <row r="373" spans="1:1" x14ac:dyDescent="0.55000000000000004">
      <c r="A373" s="6"/>
    </row>
    <row r="374" spans="1:1" x14ac:dyDescent="0.55000000000000004">
      <c r="A374" s="6"/>
    </row>
    <row r="375" spans="1:1" x14ac:dyDescent="0.55000000000000004">
      <c r="A375" s="6"/>
    </row>
    <row r="376" spans="1:1" x14ac:dyDescent="0.55000000000000004">
      <c r="A376" s="6"/>
    </row>
    <row r="377" spans="1:1" x14ac:dyDescent="0.55000000000000004">
      <c r="A377" s="6"/>
    </row>
    <row r="378" spans="1:1" x14ac:dyDescent="0.55000000000000004">
      <c r="A378" s="6"/>
    </row>
    <row r="379" spans="1:1" x14ac:dyDescent="0.55000000000000004">
      <c r="A379" s="6"/>
    </row>
    <row r="380" spans="1:1" x14ac:dyDescent="0.55000000000000004">
      <c r="A380" s="6"/>
    </row>
    <row r="381" spans="1:1" x14ac:dyDescent="0.55000000000000004">
      <c r="A381" s="6"/>
    </row>
    <row r="382" spans="1:1" x14ac:dyDescent="0.55000000000000004">
      <c r="A382" s="6"/>
    </row>
    <row r="383" spans="1:1" x14ac:dyDescent="0.55000000000000004">
      <c r="A383" s="6"/>
    </row>
    <row r="384" spans="1:1" x14ac:dyDescent="0.55000000000000004">
      <c r="A384" s="6"/>
    </row>
    <row r="385" spans="1:1" x14ac:dyDescent="0.55000000000000004">
      <c r="A385" s="6"/>
    </row>
    <row r="386" spans="1:1" x14ac:dyDescent="0.55000000000000004">
      <c r="A386" s="6"/>
    </row>
    <row r="387" spans="1:1" x14ac:dyDescent="0.55000000000000004">
      <c r="A387" s="6"/>
    </row>
    <row r="388" spans="1:1" x14ac:dyDescent="0.55000000000000004">
      <c r="A388" s="6"/>
    </row>
    <row r="389" spans="1:1" x14ac:dyDescent="0.55000000000000004">
      <c r="A389" s="6"/>
    </row>
    <row r="390" spans="1:1" x14ac:dyDescent="0.55000000000000004">
      <c r="A390" s="6"/>
    </row>
    <row r="391" spans="1:1" x14ac:dyDescent="0.55000000000000004">
      <c r="A391" s="6"/>
    </row>
    <row r="392" spans="1:1" x14ac:dyDescent="0.55000000000000004">
      <c r="A392" s="6"/>
    </row>
    <row r="393" spans="1:1" x14ac:dyDescent="0.55000000000000004">
      <c r="A393" s="6"/>
    </row>
    <row r="394" spans="1:1" x14ac:dyDescent="0.55000000000000004">
      <c r="A394" s="6"/>
    </row>
    <row r="395" spans="1:1" x14ac:dyDescent="0.55000000000000004">
      <c r="A395" s="6"/>
    </row>
    <row r="396" spans="1:1" x14ac:dyDescent="0.55000000000000004">
      <c r="A396" s="6"/>
    </row>
    <row r="397" spans="1:1" x14ac:dyDescent="0.55000000000000004">
      <c r="A397" s="6"/>
    </row>
    <row r="398" spans="1:1" x14ac:dyDescent="0.55000000000000004">
      <c r="A398" s="6"/>
    </row>
    <row r="399" spans="1:1" x14ac:dyDescent="0.55000000000000004">
      <c r="A399" s="6"/>
    </row>
    <row r="400" spans="1:1" x14ac:dyDescent="0.55000000000000004">
      <c r="A400" s="6"/>
    </row>
    <row r="401" spans="1:1" x14ac:dyDescent="0.55000000000000004">
      <c r="A401" s="6"/>
    </row>
    <row r="402" spans="1:1" x14ac:dyDescent="0.55000000000000004">
      <c r="A402" s="6"/>
    </row>
    <row r="403" spans="1:1" x14ac:dyDescent="0.55000000000000004">
      <c r="A403" s="6"/>
    </row>
    <row r="404" spans="1:1" x14ac:dyDescent="0.55000000000000004">
      <c r="A404" s="6"/>
    </row>
    <row r="405" spans="1:1" x14ac:dyDescent="0.55000000000000004">
      <c r="A405" s="6"/>
    </row>
    <row r="406" spans="1:1" x14ac:dyDescent="0.55000000000000004">
      <c r="A406" s="6"/>
    </row>
    <row r="407" spans="1:1" x14ac:dyDescent="0.55000000000000004">
      <c r="A407" s="6"/>
    </row>
    <row r="408" spans="1:1" x14ac:dyDescent="0.55000000000000004">
      <c r="A408" s="6"/>
    </row>
    <row r="409" spans="1:1" x14ac:dyDescent="0.55000000000000004">
      <c r="A409" s="6"/>
    </row>
    <row r="410" spans="1:1" x14ac:dyDescent="0.55000000000000004">
      <c r="A410" s="6"/>
    </row>
    <row r="411" spans="1:1" x14ac:dyDescent="0.55000000000000004">
      <c r="A411" s="6"/>
    </row>
    <row r="412" spans="1:1" x14ac:dyDescent="0.55000000000000004">
      <c r="A412" s="6"/>
    </row>
    <row r="413" spans="1:1" x14ac:dyDescent="0.55000000000000004">
      <c r="A413" s="6"/>
    </row>
    <row r="414" spans="1:1" x14ac:dyDescent="0.55000000000000004">
      <c r="A414" s="6"/>
    </row>
    <row r="415" spans="1:1" x14ac:dyDescent="0.55000000000000004">
      <c r="A415" s="6"/>
    </row>
    <row r="416" spans="1:1" x14ac:dyDescent="0.55000000000000004">
      <c r="A416" s="6"/>
    </row>
    <row r="417" spans="1:1" x14ac:dyDescent="0.55000000000000004">
      <c r="A417" s="6"/>
    </row>
    <row r="418" spans="1:1" x14ac:dyDescent="0.55000000000000004">
      <c r="A418" s="6"/>
    </row>
    <row r="419" spans="1:1" x14ac:dyDescent="0.55000000000000004">
      <c r="A419" s="6"/>
    </row>
    <row r="420" spans="1:1" x14ac:dyDescent="0.55000000000000004">
      <c r="A420" s="6"/>
    </row>
    <row r="421" spans="1:1" x14ac:dyDescent="0.55000000000000004">
      <c r="A421" s="6"/>
    </row>
    <row r="422" spans="1:1" x14ac:dyDescent="0.55000000000000004">
      <c r="A422" s="6"/>
    </row>
    <row r="423" spans="1:1" x14ac:dyDescent="0.55000000000000004">
      <c r="A423" s="6"/>
    </row>
    <row r="424" spans="1:1" x14ac:dyDescent="0.55000000000000004">
      <c r="A424" s="6"/>
    </row>
    <row r="425" spans="1:1" x14ac:dyDescent="0.55000000000000004">
      <c r="A425" s="6"/>
    </row>
    <row r="426" spans="1:1" x14ac:dyDescent="0.55000000000000004">
      <c r="A426" s="6"/>
    </row>
    <row r="427" spans="1:1" x14ac:dyDescent="0.55000000000000004">
      <c r="A427" s="6"/>
    </row>
    <row r="428" spans="1:1" x14ac:dyDescent="0.55000000000000004">
      <c r="A428" s="6"/>
    </row>
    <row r="429" spans="1:1" x14ac:dyDescent="0.55000000000000004">
      <c r="A429" s="6"/>
    </row>
    <row r="430" spans="1:1" x14ac:dyDescent="0.55000000000000004">
      <c r="A430" s="6"/>
    </row>
    <row r="431" spans="1:1" x14ac:dyDescent="0.55000000000000004">
      <c r="A431" s="6"/>
    </row>
    <row r="432" spans="1:1" x14ac:dyDescent="0.55000000000000004">
      <c r="A432" s="6"/>
    </row>
    <row r="433" spans="1:1" x14ac:dyDescent="0.55000000000000004">
      <c r="A433" s="6"/>
    </row>
    <row r="434" spans="1:1" x14ac:dyDescent="0.55000000000000004">
      <c r="A434" s="6"/>
    </row>
    <row r="435" spans="1:1" x14ac:dyDescent="0.55000000000000004">
      <c r="A435" s="6"/>
    </row>
    <row r="436" spans="1:1" x14ac:dyDescent="0.55000000000000004">
      <c r="A436" s="6"/>
    </row>
    <row r="437" spans="1:1" x14ac:dyDescent="0.55000000000000004">
      <c r="A437" s="6"/>
    </row>
    <row r="438" spans="1:1" x14ac:dyDescent="0.55000000000000004">
      <c r="A438" s="6"/>
    </row>
    <row r="439" spans="1:1" x14ac:dyDescent="0.55000000000000004">
      <c r="A439" s="6"/>
    </row>
    <row r="440" spans="1:1" x14ac:dyDescent="0.55000000000000004">
      <c r="A440" s="6"/>
    </row>
    <row r="441" spans="1:1" x14ac:dyDescent="0.55000000000000004">
      <c r="A441" s="6"/>
    </row>
    <row r="442" spans="1:1" x14ac:dyDescent="0.55000000000000004">
      <c r="A442" s="6"/>
    </row>
    <row r="443" spans="1:1" x14ac:dyDescent="0.55000000000000004">
      <c r="A443" s="6"/>
    </row>
    <row r="444" spans="1:1" x14ac:dyDescent="0.55000000000000004">
      <c r="A444" s="6"/>
    </row>
    <row r="445" spans="1:1" x14ac:dyDescent="0.55000000000000004">
      <c r="A445" s="6"/>
    </row>
    <row r="446" spans="1:1" x14ac:dyDescent="0.55000000000000004">
      <c r="A446" s="6"/>
    </row>
    <row r="447" spans="1:1" x14ac:dyDescent="0.55000000000000004">
      <c r="A447" s="6"/>
    </row>
    <row r="448" spans="1:1" x14ac:dyDescent="0.55000000000000004">
      <c r="A448" s="6"/>
    </row>
    <row r="449" spans="1:1" x14ac:dyDescent="0.55000000000000004">
      <c r="A449" s="6"/>
    </row>
    <row r="450" spans="1:1" x14ac:dyDescent="0.55000000000000004">
      <c r="A450" s="6"/>
    </row>
    <row r="451" spans="1:1" x14ac:dyDescent="0.55000000000000004">
      <c r="A451" s="6"/>
    </row>
    <row r="452" spans="1:1" x14ac:dyDescent="0.55000000000000004">
      <c r="A452" s="6"/>
    </row>
    <row r="453" spans="1:1" x14ac:dyDescent="0.55000000000000004">
      <c r="A453" s="6"/>
    </row>
    <row r="454" spans="1:1" x14ac:dyDescent="0.55000000000000004">
      <c r="A454" s="6"/>
    </row>
    <row r="455" spans="1:1" x14ac:dyDescent="0.55000000000000004">
      <c r="A455" s="6"/>
    </row>
    <row r="456" spans="1:1" x14ac:dyDescent="0.55000000000000004">
      <c r="A456" s="6"/>
    </row>
    <row r="457" spans="1:1" x14ac:dyDescent="0.55000000000000004">
      <c r="A457" s="6"/>
    </row>
    <row r="458" spans="1:1" x14ac:dyDescent="0.55000000000000004">
      <c r="A458" s="6"/>
    </row>
    <row r="459" spans="1:1" x14ac:dyDescent="0.55000000000000004">
      <c r="A459" s="6"/>
    </row>
    <row r="460" spans="1:1" x14ac:dyDescent="0.55000000000000004">
      <c r="A460" s="6"/>
    </row>
    <row r="461" spans="1:1" x14ac:dyDescent="0.55000000000000004">
      <c r="A461" s="6"/>
    </row>
    <row r="462" spans="1:1" x14ac:dyDescent="0.55000000000000004">
      <c r="A462" s="6"/>
    </row>
    <row r="463" spans="1:1" x14ac:dyDescent="0.55000000000000004">
      <c r="A463" s="6"/>
    </row>
    <row r="464" spans="1:1" x14ac:dyDescent="0.55000000000000004">
      <c r="A464" s="6"/>
    </row>
    <row r="465" spans="1:1" x14ac:dyDescent="0.55000000000000004">
      <c r="A465" s="6"/>
    </row>
    <row r="466" spans="1:1" x14ac:dyDescent="0.55000000000000004">
      <c r="A466" s="6"/>
    </row>
    <row r="467" spans="1:1" x14ac:dyDescent="0.55000000000000004">
      <c r="A467" s="6"/>
    </row>
    <row r="468" spans="1:1" x14ac:dyDescent="0.55000000000000004">
      <c r="A468" s="6"/>
    </row>
    <row r="469" spans="1:1" x14ac:dyDescent="0.55000000000000004">
      <c r="A469" s="6"/>
    </row>
    <row r="470" spans="1:1" x14ac:dyDescent="0.55000000000000004">
      <c r="A470" s="6"/>
    </row>
    <row r="471" spans="1:1" x14ac:dyDescent="0.55000000000000004">
      <c r="A471" s="6"/>
    </row>
    <row r="472" spans="1:1" x14ac:dyDescent="0.55000000000000004">
      <c r="A472" s="6"/>
    </row>
    <row r="473" spans="1:1" x14ac:dyDescent="0.55000000000000004">
      <c r="A473" s="6"/>
    </row>
    <row r="474" spans="1:1" x14ac:dyDescent="0.55000000000000004">
      <c r="A474" s="6"/>
    </row>
    <row r="475" spans="1:1" x14ac:dyDescent="0.55000000000000004">
      <c r="A475" s="6"/>
    </row>
    <row r="476" spans="1:1" x14ac:dyDescent="0.55000000000000004">
      <c r="A476" s="6"/>
    </row>
    <row r="477" spans="1:1" x14ac:dyDescent="0.55000000000000004">
      <c r="A477" s="6"/>
    </row>
    <row r="478" spans="1:1" x14ac:dyDescent="0.55000000000000004">
      <c r="A478" s="6"/>
    </row>
    <row r="479" spans="1:1" x14ac:dyDescent="0.55000000000000004">
      <c r="A479" s="6"/>
    </row>
    <row r="480" spans="1:1" x14ac:dyDescent="0.55000000000000004">
      <c r="A480" s="6"/>
    </row>
    <row r="481" spans="1:1" x14ac:dyDescent="0.55000000000000004">
      <c r="A481" s="6"/>
    </row>
    <row r="482" spans="1:1" x14ac:dyDescent="0.55000000000000004">
      <c r="A482" s="6"/>
    </row>
    <row r="483" spans="1:1" x14ac:dyDescent="0.55000000000000004">
      <c r="A483" s="6"/>
    </row>
    <row r="484" spans="1:1" x14ac:dyDescent="0.55000000000000004">
      <c r="A484" s="6"/>
    </row>
    <row r="485" spans="1:1" x14ac:dyDescent="0.55000000000000004">
      <c r="A485" s="6"/>
    </row>
    <row r="486" spans="1:1" x14ac:dyDescent="0.55000000000000004">
      <c r="A486" s="6"/>
    </row>
    <row r="487" spans="1:1" x14ac:dyDescent="0.55000000000000004">
      <c r="A487" s="6"/>
    </row>
    <row r="488" spans="1:1" x14ac:dyDescent="0.55000000000000004">
      <c r="A488" s="6"/>
    </row>
    <row r="489" spans="1:1" x14ac:dyDescent="0.55000000000000004">
      <c r="A489" s="6"/>
    </row>
    <row r="490" spans="1:1" x14ac:dyDescent="0.55000000000000004">
      <c r="A490" s="6"/>
    </row>
    <row r="491" spans="1:1" x14ac:dyDescent="0.55000000000000004">
      <c r="A491" s="6"/>
    </row>
    <row r="492" spans="1:1" x14ac:dyDescent="0.55000000000000004">
      <c r="A492" s="6"/>
    </row>
    <row r="493" spans="1:1" x14ac:dyDescent="0.55000000000000004">
      <c r="A493" s="6"/>
    </row>
    <row r="494" spans="1:1" x14ac:dyDescent="0.55000000000000004">
      <c r="A494" s="6"/>
    </row>
    <row r="495" spans="1:1" x14ac:dyDescent="0.55000000000000004">
      <c r="A495" s="6"/>
    </row>
    <row r="496" spans="1:1" x14ac:dyDescent="0.55000000000000004">
      <c r="A496" s="6"/>
    </row>
    <row r="497" spans="1:1" x14ac:dyDescent="0.55000000000000004">
      <c r="A497" s="6"/>
    </row>
    <row r="498" spans="1:1" x14ac:dyDescent="0.55000000000000004">
      <c r="A498" s="6"/>
    </row>
    <row r="499" spans="1:1" x14ac:dyDescent="0.55000000000000004">
      <c r="A499" s="6"/>
    </row>
    <row r="500" spans="1:1" x14ac:dyDescent="0.55000000000000004">
      <c r="A500" s="6"/>
    </row>
    <row r="501" spans="1:1" x14ac:dyDescent="0.55000000000000004">
      <c r="A501" s="6"/>
    </row>
    <row r="502" spans="1:1" x14ac:dyDescent="0.55000000000000004">
      <c r="A502" s="6"/>
    </row>
    <row r="503" spans="1:1" x14ac:dyDescent="0.55000000000000004">
      <c r="A503" s="6"/>
    </row>
    <row r="504" spans="1:1" x14ac:dyDescent="0.55000000000000004">
      <c r="A504" s="6"/>
    </row>
    <row r="505" spans="1:1" x14ac:dyDescent="0.55000000000000004">
      <c r="A505" s="6"/>
    </row>
    <row r="506" spans="1:1" x14ac:dyDescent="0.55000000000000004">
      <c r="A506" s="6"/>
    </row>
    <row r="507" spans="1:1" x14ac:dyDescent="0.55000000000000004">
      <c r="A507" s="6"/>
    </row>
    <row r="508" spans="1:1" x14ac:dyDescent="0.55000000000000004">
      <c r="A508" s="6"/>
    </row>
    <row r="509" spans="1:1" x14ac:dyDescent="0.55000000000000004">
      <c r="A509" s="6"/>
    </row>
    <row r="510" spans="1:1" x14ac:dyDescent="0.55000000000000004">
      <c r="A510" s="6"/>
    </row>
    <row r="511" spans="1:1" x14ac:dyDescent="0.55000000000000004">
      <c r="A511" s="6"/>
    </row>
    <row r="512" spans="1:1" x14ac:dyDescent="0.55000000000000004">
      <c r="A512" s="6"/>
    </row>
    <row r="513" spans="1:1" x14ac:dyDescent="0.55000000000000004">
      <c r="A513" s="6"/>
    </row>
    <row r="514" spans="1:1" x14ac:dyDescent="0.55000000000000004">
      <c r="A514" s="6"/>
    </row>
    <row r="515" spans="1:1" x14ac:dyDescent="0.55000000000000004">
      <c r="A515" s="6"/>
    </row>
    <row r="516" spans="1:1" x14ac:dyDescent="0.55000000000000004">
      <c r="A516" s="6"/>
    </row>
    <row r="517" spans="1:1" x14ac:dyDescent="0.55000000000000004">
      <c r="A517" s="6"/>
    </row>
    <row r="518" spans="1:1" x14ac:dyDescent="0.55000000000000004">
      <c r="A518" s="6"/>
    </row>
    <row r="519" spans="1:1" x14ac:dyDescent="0.55000000000000004">
      <c r="A519" s="6"/>
    </row>
    <row r="520" spans="1:1" x14ac:dyDescent="0.55000000000000004">
      <c r="A520" s="6"/>
    </row>
    <row r="521" spans="1:1" x14ac:dyDescent="0.55000000000000004">
      <c r="A521" s="6"/>
    </row>
    <row r="522" spans="1:1" x14ac:dyDescent="0.55000000000000004">
      <c r="A522" s="6"/>
    </row>
    <row r="523" spans="1:1" x14ac:dyDescent="0.55000000000000004">
      <c r="A523" s="6"/>
    </row>
    <row r="524" spans="1:1" x14ac:dyDescent="0.55000000000000004">
      <c r="A524" s="6"/>
    </row>
    <row r="525" spans="1:1" x14ac:dyDescent="0.55000000000000004">
      <c r="A525" s="6"/>
    </row>
    <row r="526" spans="1:1" x14ac:dyDescent="0.55000000000000004">
      <c r="A526" s="6"/>
    </row>
    <row r="527" spans="1:1" x14ac:dyDescent="0.55000000000000004">
      <c r="A527" s="6"/>
    </row>
    <row r="528" spans="1:1" x14ac:dyDescent="0.55000000000000004">
      <c r="A528" s="6"/>
    </row>
    <row r="529" spans="1:1" x14ac:dyDescent="0.55000000000000004">
      <c r="A529" s="6"/>
    </row>
    <row r="530" spans="1:1" x14ac:dyDescent="0.55000000000000004">
      <c r="A530" s="6"/>
    </row>
    <row r="531" spans="1:1" x14ac:dyDescent="0.55000000000000004">
      <c r="A531" s="6"/>
    </row>
    <row r="532" spans="1:1" x14ac:dyDescent="0.55000000000000004">
      <c r="A532" s="6"/>
    </row>
    <row r="533" spans="1:1" x14ac:dyDescent="0.55000000000000004">
      <c r="A533" s="6"/>
    </row>
    <row r="534" spans="1:1" x14ac:dyDescent="0.55000000000000004">
      <c r="A534" s="6"/>
    </row>
    <row r="535" spans="1:1" x14ac:dyDescent="0.55000000000000004">
      <c r="A535" s="6"/>
    </row>
    <row r="536" spans="1:1" x14ac:dyDescent="0.55000000000000004">
      <c r="A536" s="6"/>
    </row>
    <row r="537" spans="1:1" x14ac:dyDescent="0.55000000000000004">
      <c r="A537" s="6"/>
    </row>
    <row r="538" spans="1:1" x14ac:dyDescent="0.55000000000000004">
      <c r="A538" s="6"/>
    </row>
    <row r="539" spans="1:1" x14ac:dyDescent="0.55000000000000004">
      <c r="A539" s="6"/>
    </row>
    <row r="540" spans="1:1" x14ac:dyDescent="0.55000000000000004">
      <c r="A540" s="6"/>
    </row>
    <row r="541" spans="1:1" x14ac:dyDescent="0.55000000000000004">
      <c r="A541" s="6"/>
    </row>
    <row r="542" spans="1:1" x14ac:dyDescent="0.55000000000000004">
      <c r="A542" s="6"/>
    </row>
    <row r="543" spans="1:1" x14ac:dyDescent="0.55000000000000004">
      <c r="A543" s="6"/>
    </row>
    <row r="544" spans="1:1" x14ac:dyDescent="0.55000000000000004">
      <c r="A544" s="6"/>
    </row>
    <row r="545" spans="1:1" x14ac:dyDescent="0.55000000000000004">
      <c r="A545" s="6"/>
    </row>
    <row r="546" spans="1:1" x14ac:dyDescent="0.55000000000000004">
      <c r="A546" s="6"/>
    </row>
    <row r="547" spans="1:1" x14ac:dyDescent="0.55000000000000004">
      <c r="A547" s="6"/>
    </row>
    <row r="548" spans="1:1" x14ac:dyDescent="0.55000000000000004">
      <c r="A548" s="6"/>
    </row>
    <row r="549" spans="1:1" x14ac:dyDescent="0.55000000000000004">
      <c r="A549" s="6"/>
    </row>
    <row r="550" spans="1:1" x14ac:dyDescent="0.55000000000000004">
      <c r="A550" s="6"/>
    </row>
    <row r="551" spans="1:1" x14ac:dyDescent="0.55000000000000004">
      <c r="A551" s="6"/>
    </row>
    <row r="552" spans="1:1" x14ac:dyDescent="0.55000000000000004">
      <c r="A552" s="6"/>
    </row>
    <row r="553" spans="1:1" x14ac:dyDescent="0.55000000000000004">
      <c r="A553" s="6"/>
    </row>
    <row r="554" spans="1:1" x14ac:dyDescent="0.55000000000000004">
      <c r="A554" s="6"/>
    </row>
    <row r="555" spans="1:1" x14ac:dyDescent="0.55000000000000004">
      <c r="A555" s="6"/>
    </row>
    <row r="556" spans="1:1" x14ac:dyDescent="0.55000000000000004">
      <c r="A556" s="6"/>
    </row>
    <row r="557" spans="1:1" x14ac:dyDescent="0.55000000000000004">
      <c r="A557" s="6"/>
    </row>
    <row r="558" spans="1:1" x14ac:dyDescent="0.55000000000000004">
      <c r="A558" s="6"/>
    </row>
    <row r="559" spans="1:1" x14ac:dyDescent="0.55000000000000004">
      <c r="A559" s="6"/>
    </row>
    <row r="560" spans="1:1" x14ac:dyDescent="0.55000000000000004">
      <c r="A560" s="6"/>
    </row>
    <row r="561" spans="1:1" x14ac:dyDescent="0.55000000000000004">
      <c r="A561" s="6"/>
    </row>
    <row r="562" spans="1:1" x14ac:dyDescent="0.55000000000000004">
      <c r="A562" s="6"/>
    </row>
    <row r="563" spans="1:1" x14ac:dyDescent="0.55000000000000004">
      <c r="A563" s="6"/>
    </row>
    <row r="564" spans="1:1" x14ac:dyDescent="0.55000000000000004">
      <c r="A564" s="6"/>
    </row>
    <row r="565" spans="1:1" x14ac:dyDescent="0.55000000000000004">
      <c r="A565" s="6"/>
    </row>
    <row r="566" spans="1:1" x14ac:dyDescent="0.55000000000000004">
      <c r="A566" s="6"/>
    </row>
    <row r="567" spans="1:1" x14ac:dyDescent="0.55000000000000004">
      <c r="A567" s="6"/>
    </row>
    <row r="568" spans="1:1" x14ac:dyDescent="0.55000000000000004">
      <c r="A568" s="6"/>
    </row>
    <row r="569" spans="1:1" x14ac:dyDescent="0.55000000000000004">
      <c r="A569" s="6"/>
    </row>
    <row r="570" spans="1:1" x14ac:dyDescent="0.55000000000000004">
      <c r="A570" s="6"/>
    </row>
    <row r="571" spans="1:1" x14ac:dyDescent="0.55000000000000004">
      <c r="A571" s="6"/>
    </row>
    <row r="572" spans="1:1" x14ac:dyDescent="0.55000000000000004">
      <c r="A572" s="6"/>
    </row>
    <row r="573" spans="1:1" x14ac:dyDescent="0.55000000000000004">
      <c r="A573" s="6"/>
    </row>
    <row r="574" spans="1:1" x14ac:dyDescent="0.55000000000000004">
      <c r="A574" s="6"/>
    </row>
    <row r="575" spans="1:1" x14ac:dyDescent="0.55000000000000004">
      <c r="A575" s="6"/>
    </row>
    <row r="576" spans="1:1" x14ac:dyDescent="0.55000000000000004">
      <c r="A576" s="6"/>
    </row>
    <row r="577" spans="1:1" x14ac:dyDescent="0.55000000000000004">
      <c r="A577" s="6"/>
    </row>
    <row r="578" spans="1:1" x14ac:dyDescent="0.55000000000000004">
      <c r="A578" s="6"/>
    </row>
    <row r="579" spans="1:1" x14ac:dyDescent="0.55000000000000004">
      <c r="A579" s="6"/>
    </row>
    <row r="580" spans="1:1" x14ac:dyDescent="0.55000000000000004">
      <c r="A580" s="6"/>
    </row>
    <row r="581" spans="1:1" x14ac:dyDescent="0.55000000000000004">
      <c r="A581" s="6"/>
    </row>
    <row r="582" spans="1:1" x14ac:dyDescent="0.55000000000000004">
      <c r="A582" s="6"/>
    </row>
    <row r="583" spans="1:1" x14ac:dyDescent="0.55000000000000004">
      <c r="A583" s="6"/>
    </row>
    <row r="584" spans="1:1" x14ac:dyDescent="0.55000000000000004">
      <c r="A584" s="6"/>
    </row>
    <row r="585" spans="1:1" x14ac:dyDescent="0.55000000000000004">
      <c r="A585" s="6"/>
    </row>
    <row r="586" spans="1:1" x14ac:dyDescent="0.55000000000000004">
      <c r="A586" s="6"/>
    </row>
    <row r="587" spans="1:1" x14ac:dyDescent="0.55000000000000004">
      <c r="A587" s="6"/>
    </row>
    <row r="588" spans="1:1" x14ac:dyDescent="0.55000000000000004">
      <c r="A588" s="6"/>
    </row>
    <row r="589" spans="1:1" x14ac:dyDescent="0.55000000000000004">
      <c r="A589" s="6"/>
    </row>
    <row r="590" spans="1:1" x14ac:dyDescent="0.55000000000000004">
      <c r="A590" s="6"/>
    </row>
    <row r="591" spans="1:1" x14ac:dyDescent="0.55000000000000004">
      <c r="A591" s="6"/>
    </row>
    <row r="592" spans="1:1" x14ac:dyDescent="0.55000000000000004">
      <c r="A592" s="6"/>
    </row>
    <row r="593" spans="1:1" x14ac:dyDescent="0.55000000000000004">
      <c r="A593" s="6"/>
    </row>
    <row r="594" spans="1:1" x14ac:dyDescent="0.55000000000000004">
      <c r="A594" s="6"/>
    </row>
    <row r="595" spans="1:1" x14ac:dyDescent="0.55000000000000004">
      <c r="A595" s="6"/>
    </row>
    <row r="596" spans="1:1" x14ac:dyDescent="0.55000000000000004">
      <c r="A596" s="6"/>
    </row>
    <row r="597" spans="1:1" x14ac:dyDescent="0.55000000000000004">
      <c r="A597" s="6"/>
    </row>
    <row r="598" spans="1:1" x14ac:dyDescent="0.55000000000000004">
      <c r="A598" s="6"/>
    </row>
    <row r="599" spans="1:1" x14ac:dyDescent="0.55000000000000004">
      <c r="A599" s="6"/>
    </row>
    <row r="600" spans="1:1" x14ac:dyDescent="0.55000000000000004">
      <c r="A600" s="6"/>
    </row>
    <row r="601" spans="1:1" x14ac:dyDescent="0.55000000000000004">
      <c r="A601" s="6"/>
    </row>
    <row r="602" spans="1:1" x14ac:dyDescent="0.55000000000000004">
      <c r="A602" s="6"/>
    </row>
    <row r="603" spans="1:1" x14ac:dyDescent="0.55000000000000004">
      <c r="A603" s="6"/>
    </row>
    <row r="604" spans="1:1" x14ac:dyDescent="0.55000000000000004">
      <c r="A604" s="6"/>
    </row>
    <row r="605" spans="1:1" x14ac:dyDescent="0.55000000000000004">
      <c r="A605" s="6"/>
    </row>
    <row r="606" spans="1:1" x14ac:dyDescent="0.55000000000000004">
      <c r="A606" s="6"/>
    </row>
    <row r="607" spans="1:1" x14ac:dyDescent="0.55000000000000004">
      <c r="A607" s="6"/>
    </row>
    <row r="608" spans="1:1" x14ac:dyDescent="0.55000000000000004">
      <c r="A608" s="6"/>
    </row>
    <row r="609" spans="1:1" x14ac:dyDescent="0.55000000000000004">
      <c r="A609" s="6"/>
    </row>
    <row r="610" spans="1:1" x14ac:dyDescent="0.55000000000000004">
      <c r="A610" s="6"/>
    </row>
    <row r="611" spans="1:1" x14ac:dyDescent="0.55000000000000004">
      <c r="A611" s="6"/>
    </row>
    <row r="612" spans="1:1" x14ac:dyDescent="0.55000000000000004">
      <c r="A612" s="6"/>
    </row>
    <row r="613" spans="1:1" x14ac:dyDescent="0.55000000000000004">
      <c r="A613" s="6"/>
    </row>
    <row r="614" spans="1:1" x14ac:dyDescent="0.55000000000000004">
      <c r="A614" s="6"/>
    </row>
    <row r="615" spans="1:1" x14ac:dyDescent="0.55000000000000004">
      <c r="A615" s="6"/>
    </row>
    <row r="616" spans="1:1" x14ac:dyDescent="0.55000000000000004">
      <c r="A616" s="6"/>
    </row>
    <row r="617" spans="1:1" x14ac:dyDescent="0.55000000000000004">
      <c r="A617" s="6"/>
    </row>
    <row r="618" spans="1:1" x14ac:dyDescent="0.55000000000000004">
      <c r="A618" s="6"/>
    </row>
    <row r="619" spans="1:1" x14ac:dyDescent="0.55000000000000004">
      <c r="A619" s="6"/>
    </row>
    <row r="620" spans="1:1" x14ac:dyDescent="0.55000000000000004">
      <c r="A620" s="6"/>
    </row>
    <row r="621" spans="1:1" x14ac:dyDescent="0.55000000000000004">
      <c r="A621" s="6"/>
    </row>
    <row r="622" spans="1:1" x14ac:dyDescent="0.55000000000000004">
      <c r="A622" s="6"/>
    </row>
    <row r="623" spans="1:1" x14ac:dyDescent="0.55000000000000004">
      <c r="A623" s="6"/>
    </row>
    <row r="624" spans="1:1" x14ac:dyDescent="0.55000000000000004">
      <c r="A624" s="6"/>
    </row>
    <row r="625" spans="1:1" x14ac:dyDescent="0.55000000000000004">
      <c r="A625" s="6"/>
    </row>
    <row r="626" spans="1:1" x14ac:dyDescent="0.55000000000000004">
      <c r="A626" s="6"/>
    </row>
    <row r="627" spans="1:1" x14ac:dyDescent="0.55000000000000004">
      <c r="A627" s="6"/>
    </row>
    <row r="628" spans="1:1" x14ac:dyDescent="0.55000000000000004">
      <c r="A628" s="6"/>
    </row>
    <row r="629" spans="1:1" x14ac:dyDescent="0.55000000000000004">
      <c r="A629" s="6"/>
    </row>
    <row r="630" spans="1:1" x14ac:dyDescent="0.55000000000000004">
      <c r="A630" s="6"/>
    </row>
    <row r="631" spans="1:1" x14ac:dyDescent="0.55000000000000004">
      <c r="A631" s="6"/>
    </row>
    <row r="632" spans="1:1" x14ac:dyDescent="0.55000000000000004">
      <c r="A632" s="6"/>
    </row>
    <row r="633" spans="1:1" x14ac:dyDescent="0.55000000000000004">
      <c r="A633" s="6"/>
    </row>
    <row r="634" spans="1:1" x14ac:dyDescent="0.55000000000000004">
      <c r="A634" s="6"/>
    </row>
    <row r="635" spans="1:1" x14ac:dyDescent="0.55000000000000004">
      <c r="A635" s="6"/>
    </row>
    <row r="636" spans="1:1" x14ac:dyDescent="0.55000000000000004">
      <c r="A636" s="6"/>
    </row>
    <row r="637" spans="1:1" x14ac:dyDescent="0.55000000000000004">
      <c r="A637" s="6"/>
    </row>
    <row r="638" spans="1:1" x14ac:dyDescent="0.55000000000000004">
      <c r="A638" s="6"/>
    </row>
    <row r="639" spans="1:1" x14ac:dyDescent="0.55000000000000004">
      <c r="A639" s="6"/>
    </row>
    <row r="640" spans="1:1" x14ac:dyDescent="0.55000000000000004">
      <c r="A640" s="6"/>
    </row>
    <row r="641" spans="1:1" x14ac:dyDescent="0.55000000000000004">
      <c r="A641" s="6"/>
    </row>
    <row r="642" spans="1:1" x14ac:dyDescent="0.55000000000000004">
      <c r="A642" s="6"/>
    </row>
    <row r="643" spans="1:1" x14ac:dyDescent="0.55000000000000004">
      <c r="A643" s="6"/>
    </row>
    <row r="644" spans="1:1" x14ac:dyDescent="0.55000000000000004">
      <c r="A644" s="6"/>
    </row>
    <row r="645" spans="1:1" x14ac:dyDescent="0.55000000000000004">
      <c r="A645" s="6"/>
    </row>
    <row r="646" spans="1:1" x14ac:dyDescent="0.55000000000000004">
      <c r="A646" s="6"/>
    </row>
    <row r="647" spans="1:1" x14ac:dyDescent="0.55000000000000004">
      <c r="A647" s="6"/>
    </row>
    <row r="648" spans="1:1" x14ac:dyDescent="0.55000000000000004">
      <c r="A648" s="6"/>
    </row>
    <row r="649" spans="1:1" x14ac:dyDescent="0.55000000000000004">
      <c r="A649" s="6"/>
    </row>
    <row r="650" spans="1:1" x14ac:dyDescent="0.55000000000000004">
      <c r="A650" s="6"/>
    </row>
    <row r="651" spans="1:1" x14ac:dyDescent="0.55000000000000004">
      <c r="A651" s="6"/>
    </row>
    <row r="652" spans="1:1" x14ac:dyDescent="0.55000000000000004">
      <c r="A652" s="6"/>
    </row>
    <row r="653" spans="1:1" x14ac:dyDescent="0.55000000000000004">
      <c r="A653" s="6"/>
    </row>
    <row r="654" spans="1:1" x14ac:dyDescent="0.55000000000000004">
      <c r="A654" s="6"/>
    </row>
    <row r="655" spans="1:1" x14ac:dyDescent="0.55000000000000004">
      <c r="A655" s="6"/>
    </row>
    <row r="656" spans="1:1" x14ac:dyDescent="0.55000000000000004">
      <c r="A656" s="6"/>
    </row>
    <row r="657" spans="1:1" x14ac:dyDescent="0.55000000000000004">
      <c r="A657" s="6"/>
    </row>
    <row r="658" spans="1:1" x14ac:dyDescent="0.55000000000000004">
      <c r="A658" s="6"/>
    </row>
    <row r="659" spans="1:1" x14ac:dyDescent="0.55000000000000004">
      <c r="A659" s="6"/>
    </row>
    <row r="660" spans="1:1" x14ac:dyDescent="0.55000000000000004">
      <c r="A660" s="6"/>
    </row>
    <row r="661" spans="1:1" x14ac:dyDescent="0.55000000000000004">
      <c r="A661" s="6"/>
    </row>
    <row r="662" spans="1:1" x14ac:dyDescent="0.55000000000000004">
      <c r="A662" s="6"/>
    </row>
    <row r="663" spans="1:1" x14ac:dyDescent="0.55000000000000004">
      <c r="A663" s="6"/>
    </row>
    <row r="664" spans="1:1" x14ac:dyDescent="0.55000000000000004">
      <c r="A664" s="6"/>
    </row>
    <row r="665" spans="1:1" x14ac:dyDescent="0.55000000000000004">
      <c r="A665" s="6"/>
    </row>
    <row r="666" spans="1:1" x14ac:dyDescent="0.55000000000000004">
      <c r="A666" s="6"/>
    </row>
    <row r="667" spans="1:1" x14ac:dyDescent="0.55000000000000004">
      <c r="A667" s="6"/>
    </row>
    <row r="668" spans="1:1" x14ac:dyDescent="0.55000000000000004">
      <c r="A668" s="6"/>
    </row>
    <row r="669" spans="1:1" x14ac:dyDescent="0.55000000000000004">
      <c r="A669" s="6"/>
    </row>
    <row r="670" spans="1:1" x14ac:dyDescent="0.55000000000000004">
      <c r="A670" s="6"/>
    </row>
    <row r="671" spans="1:1" x14ac:dyDescent="0.55000000000000004">
      <c r="A671" s="6"/>
    </row>
    <row r="672" spans="1:1" x14ac:dyDescent="0.55000000000000004">
      <c r="A672" s="6"/>
    </row>
    <row r="673" spans="1:1" x14ac:dyDescent="0.55000000000000004">
      <c r="A673" s="6"/>
    </row>
    <row r="674" spans="1:1" x14ac:dyDescent="0.55000000000000004">
      <c r="A674" s="6"/>
    </row>
    <row r="675" spans="1:1" x14ac:dyDescent="0.55000000000000004">
      <c r="A675" s="6"/>
    </row>
    <row r="676" spans="1:1" x14ac:dyDescent="0.55000000000000004">
      <c r="A676" s="6"/>
    </row>
    <row r="677" spans="1:1" x14ac:dyDescent="0.55000000000000004">
      <c r="A677" s="6"/>
    </row>
    <row r="678" spans="1:1" x14ac:dyDescent="0.55000000000000004">
      <c r="A678" s="6"/>
    </row>
    <row r="679" spans="1:1" x14ac:dyDescent="0.55000000000000004">
      <c r="A679" s="6"/>
    </row>
    <row r="680" spans="1:1" x14ac:dyDescent="0.55000000000000004">
      <c r="A680" s="6"/>
    </row>
    <row r="681" spans="1:1" x14ac:dyDescent="0.55000000000000004">
      <c r="A681" s="6"/>
    </row>
    <row r="682" spans="1:1" x14ac:dyDescent="0.55000000000000004">
      <c r="A682" s="6"/>
    </row>
    <row r="683" spans="1:1" x14ac:dyDescent="0.55000000000000004">
      <c r="A683" s="6"/>
    </row>
    <row r="684" spans="1:1" x14ac:dyDescent="0.55000000000000004">
      <c r="A684" s="6"/>
    </row>
    <row r="685" spans="1:1" x14ac:dyDescent="0.55000000000000004">
      <c r="A685" s="6"/>
    </row>
    <row r="686" spans="1:1" x14ac:dyDescent="0.55000000000000004">
      <c r="A686" s="6"/>
    </row>
    <row r="687" spans="1:1" x14ac:dyDescent="0.55000000000000004">
      <c r="A687" s="6"/>
    </row>
    <row r="688" spans="1:1" x14ac:dyDescent="0.55000000000000004">
      <c r="A688" s="6"/>
    </row>
    <row r="689" spans="1:1" x14ac:dyDescent="0.55000000000000004">
      <c r="A689" s="6"/>
    </row>
    <row r="690" spans="1:1" x14ac:dyDescent="0.55000000000000004">
      <c r="A690" s="6"/>
    </row>
    <row r="691" spans="1:1" x14ac:dyDescent="0.55000000000000004">
      <c r="A691" s="6"/>
    </row>
    <row r="692" spans="1:1" x14ac:dyDescent="0.55000000000000004">
      <c r="A692" s="6"/>
    </row>
    <row r="693" spans="1:1" x14ac:dyDescent="0.55000000000000004">
      <c r="A693" s="6"/>
    </row>
    <row r="694" spans="1:1" x14ac:dyDescent="0.55000000000000004">
      <c r="A694" s="6"/>
    </row>
    <row r="695" spans="1:1" x14ac:dyDescent="0.55000000000000004">
      <c r="A695" s="6"/>
    </row>
    <row r="696" spans="1:1" x14ac:dyDescent="0.55000000000000004">
      <c r="A696" s="6"/>
    </row>
    <row r="697" spans="1:1" x14ac:dyDescent="0.55000000000000004">
      <c r="A697" s="6"/>
    </row>
    <row r="698" spans="1:1" x14ac:dyDescent="0.55000000000000004">
      <c r="A698" s="6"/>
    </row>
    <row r="699" spans="1:1" x14ac:dyDescent="0.55000000000000004">
      <c r="A699" s="6"/>
    </row>
    <row r="700" spans="1:1" x14ac:dyDescent="0.55000000000000004">
      <c r="A700" s="6"/>
    </row>
    <row r="701" spans="1:1" x14ac:dyDescent="0.55000000000000004">
      <c r="A701" s="6"/>
    </row>
    <row r="702" spans="1:1" x14ac:dyDescent="0.55000000000000004">
      <c r="A702" s="6"/>
    </row>
    <row r="703" spans="1:1" x14ac:dyDescent="0.55000000000000004">
      <c r="A703" s="6"/>
    </row>
    <row r="704" spans="1:1" x14ac:dyDescent="0.55000000000000004">
      <c r="A704" s="6"/>
    </row>
    <row r="705" spans="1:1" x14ac:dyDescent="0.55000000000000004">
      <c r="A705" s="6"/>
    </row>
    <row r="706" spans="1:1" x14ac:dyDescent="0.55000000000000004">
      <c r="A706" s="6"/>
    </row>
    <row r="707" spans="1:1" x14ac:dyDescent="0.55000000000000004">
      <c r="A707" s="6"/>
    </row>
    <row r="708" spans="1:1" x14ac:dyDescent="0.55000000000000004">
      <c r="A708" s="6"/>
    </row>
    <row r="709" spans="1:1" x14ac:dyDescent="0.55000000000000004">
      <c r="A709" s="6"/>
    </row>
    <row r="710" spans="1:1" x14ac:dyDescent="0.55000000000000004">
      <c r="A710" s="6"/>
    </row>
    <row r="711" spans="1:1" x14ac:dyDescent="0.55000000000000004">
      <c r="A711" s="6"/>
    </row>
    <row r="712" spans="1:1" x14ac:dyDescent="0.55000000000000004">
      <c r="A712" s="6"/>
    </row>
    <row r="713" spans="1:1" x14ac:dyDescent="0.55000000000000004">
      <c r="A713" s="6"/>
    </row>
    <row r="714" spans="1:1" x14ac:dyDescent="0.55000000000000004">
      <c r="A714" s="6"/>
    </row>
    <row r="715" spans="1:1" x14ac:dyDescent="0.55000000000000004">
      <c r="A715" s="6"/>
    </row>
    <row r="716" spans="1:1" x14ac:dyDescent="0.55000000000000004">
      <c r="A716" s="6"/>
    </row>
    <row r="717" spans="1:1" x14ac:dyDescent="0.55000000000000004">
      <c r="A717" s="6"/>
    </row>
    <row r="718" spans="1:1" x14ac:dyDescent="0.55000000000000004">
      <c r="A718" s="6"/>
    </row>
    <row r="719" spans="1:1" x14ac:dyDescent="0.55000000000000004">
      <c r="A719" s="6"/>
    </row>
    <row r="720" spans="1:1" x14ac:dyDescent="0.55000000000000004">
      <c r="A720" s="6"/>
    </row>
    <row r="721" spans="1:1" x14ac:dyDescent="0.55000000000000004">
      <c r="A721" s="6"/>
    </row>
    <row r="722" spans="1:1" x14ac:dyDescent="0.55000000000000004">
      <c r="A722" s="6"/>
    </row>
    <row r="723" spans="1:1" x14ac:dyDescent="0.55000000000000004">
      <c r="A723" s="6"/>
    </row>
    <row r="724" spans="1:1" x14ac:dyDescent="0.55000000000000004">
      <c r="A724" s="6"/>
    </row>
    <row r="725" spans="1:1" x14ac:dyDescent="0.55000000000000004">
      <c r="A725" s="6"/>
    </row>
    <row r="726" spans="1:1" x14ac:dyDescent="0.55000000000000004">
      <c r="A726" s="6"/>
    </row>
    <row r="727" spans="1:1" x14ac:dyDescent="0.55000000000000004">
      <c r="A727" s="6"/>
    </row>
    <row r="728" spans="1:1" x14ac:dyDescent="0.55000000000000004">
      <c r="A728" s="6"/>
    </row>
    <row r="729" spans="1:1" x14ac:dyDescent="0.55000000000000004">
      <c r="A729" s="6"/>
    </row>
    <row r="730" spans="1:1" x14ac:dyDescent="0.55000000000000004">
      <c r="A730" s="6"/>
    </row>
    <row r="731" spans="1:1" x14ac:dyDescent="0.55000000000000004">
      <c r="A731" s="6"/>
    </row>
    <row r="732" spans="1:1" x14ac:dyDescent="0.55000000000000004">
      <c r="A732" s="6"/>
    </row>
    <row r="733" spans="1:1" x14ac:dyDescent="0.55000000000000004">
      <c r="A733" s="6"/>
    </row>
    <row r="734" spans="1:1" x14ac:dyDescent="0.55000000000000004">
      <c r="A734" s="6"/>
    </row>
    <row r="735" spans="1:1" x14ac:dyDescent="0.55000000000000004">
      <c r="A735" s="6"/>
    </row>
    <row r="736" spans="1:1" x14ac:dyDescent="0.55000000000000004">
      <c r="A736" s="6"/>
    </row>
    <row r="737" spans="1:1" x14ac:dyDescent="0.55000000000000004">
      <c r="A737" s="6"/>
    </row>
    <row r="738" spans="1:1" x14ac:dyDescent="0.55000000000000004">
      <c r="A738" s="6"/>
    </row>
    <row r="739" spans="1:1" x14ac:dyDescent="0.55000000000000004">
      <c r="A739" s="6"/>
    </row>
    <row r="740" spans="1:1" x14ac:dyDescent="0.55000000000000004">
      <c r="A740" s="6"/>
    </row>
    <row r="741" spans="1:1" x14ac:dyDescent="0.55000000000000004">
      <c r="A741" s="6"/>
    </row>
    <row r="742" spans="1:1" x14ac:dyDescent="0.55000000000000004">
      <c r="A742" s="6"/>
    </row>
    <row r="743" spans="1:1" x14ac:dyDescent="0.55000000000000004">
      <c r="A743" s="6"/>
    </row>
    <row r="744" spans="1:1" x14ac:dyDescent="0.55000000000000004">
      <c r="A744" s="6"/>
    </row>
    <row r="745" spans="1:1" x14ac:dyDescent="0.55000000000000004">
      <c r="A745" s="6"/>
    </row>
    <row r="746" spans="1:1" x14ac:dyDescent="0.55000000000000004">
      <c r="A746" s="6"/>
    </row>
    <row r="747" spans="1:1" x14ac:dyDescent="0.55000000000000004">
      <c r="A747" s="6"/>
    </row>
    <row r="748" spans="1:1" x14ac:dyDescent="0.55000000000000004">
      <c r="A748" s="6"/>
    </row>
    <row r="749" spans="1:1" x14ac:dyDescent="0.55000000000000004">
      <c r="A749" s="6"/>
    </row>
    <row r="750" spans="1:1" x14ac:dyDescent="0.55000000000000004">
      <c r="A750" s="6"/>
    </row>
    <row r="751" spans="1:1" x14ac:dyDescent="0.55000000000000004">
      <c r="A751" s="6"/>
    </row>
    <row r="752" spans="1:1" x14ac:dyDescent="0.55000000000000004">
      <c r="A752" s="6"/>
    </row>
    <row r="753" spans="1:1" x14ac:dyDescent="0.55000000000000004">
      <c r="A753" s="6"/>
    </row>
    <row r="754" spans="1:1" x14ac:dyDescent="0.55000000000000004">
      <c r="A754" s="6"/>
    </row>
    <row r="755" spans="1:1" x14ac:dyDescent="0.55000000000000004">
      <c r="A755" s="6"/>
    </row>
    <row r="756" spans="1:1" x14ac:dyDescent="0.55000000000000004">
      <c r="A756" s="6"/>
    </row>
    <row r="757" spans="1:1" x14ac:dyDescent="0.55000000000000004">
      <c r="A757" s="6"/>
    </row>
    <row r="758" spans="1:1" x14ac:dyDescent="0.55000000000000004">
      <c r="A758" s="6"/>
    </row>
    <row r="759" spans="1:1" x14ac:dyDescent="0.55000000000000004">
      <c r="A759" s="6"/>
    </row>
    <row r="760" spans="1:1" x14ac:dyDescent="0.55000000000000004">
      <c r="A760" s="6"/>
    </row>
    <row r="761" spans="1:1" x14ac:dyDescent="0.55000000000000004">
      <c r="A761" s="6"/>
    </row>
    <row r="762" spans="1:1" x14ac:dyDescent="0.55000000000000004">
      <c r="A762" s="6"/>
    </row>
    <row r="763" spans="1:1" x14ac:dyDescent="0.55000000000000004">
      <c r="A763" s="6"/>
    </row>
    <row r="764" spans="1:1" x14ac:dyDescent="0.55000000000000004">
      <c r="A764" s="6"/>
    </row>
    <row r="765" spans="1:1" x14ac:dyDescent="0.55000000000000004">
      <c r="A765" s="6"/>
    </row>
    <row r="766" spans="1:1" x14ac:dyDescent="0.55000000000000004">
      <c r="A766" s="6"/>
    </row>
    <row r="767" spans="1:1" x14ac:dyDescent="0.55000000000000004">
      <c r="A767" s="6"/>
    </row>
    <row r="768" spans="1:1" x14ac:dyDescent="0.55000000000000004">
      <c r="A768" s="6"/>
    </row>
    <row r="769" spans="1:1" x14ac:dyDescent="0.55000000000000004">
      <c r="A769" s="6"/>
    </row>
    <row r="770" spans="1:1" x14ac:dyDescent="0.55000000000000004">
      <c r="A770" s="6"/>
    </row>
    <row r="771" spans="1:1" x14ac:dyDescent="0.55000000000000004">
      <c r="A771" s="6"/>
    </row>
    <row r="772" spans="1:1" x14ac:dyDescent="0.55000000000000004">
      <c r="A772" s="6"/>
    </row>
    <row r="773" spans="1:1" x14ac:dyDescent="0.55000000000000004">
      <c r="A773" s="6"/>
    </row>
    <row r="774" spans="1:1" x14ac:dyDescent="0.55000000000000004">
      <c r="A774" s="6"/>
    </row>
    <row r="775" spans="1:1" x14ac:dyDescent="0.55000000000000004">
      <c r="A775" s="6"/>
    </row>
    <row r="776" spans="1:1" x14ac:dyDescent="0.55000000000000004">
      <c r="A776" s="6"/>
    </row>
    <row r="777" spans="1:1" x14ac:dyDescent="0.55000000000000004">
      <c r="A777" s="6"/>
    </row>
    <row r="778" spans="1:1" x14ac:dyDescent="0.55000000000000004">
      <c r="A778" s="6"/>
    </row>
    <row r="779" spans="1:1" x14ac:dyDescent="0.55000000000000004">
      <c r="A779" s="6"/>
    </row>
    <row r="780" spans="1:1" x14ac:dyDescent="0.55000000000000004">
      <c r="A780" s="6"/>
    </row>
    <row r="781" spans="1:1" x14ac:dyDescent="0.55000000000000004">
      <c r="A781" s="6"/>
    </row>
    <row r="782" spans="1:1" x14ac:dyDescent="0.55000000000000004">
      <c r="A782" s="6"/>
    </row>
    <row r="783" spans="1:1" x14ac:dyDescent="0.55000000000000004">
      <c r="A783" s="6"/>
    </row>
    <row r="784" spans="1:1" x14ac:dyDescent="0.55000000000000004">
      <c r="A784" s="6"/>
    </row>
    <row r="785" spans="1:1" x14ac:dyDescent="0.55000000000000004">
      <c r="A785" s="6"/>
    </row>
    <row r="786" spans="1:1" x14ac:dyDescent="0.55000000000000004">
      <c r="A786" s="6"/>
    </row>
    <row r="787" spans="1:1" x14ac:dyDescent="0.55000000000000004">
      <c r="A787" s="6"/>
    </row>
    <row r="788" spans="1:1" x14ac:dyDescent="0.55000000000000004">
      <c r="A788" s="6"/>
    </row>
    <row r="789" spans="1:1" x14ac:dyDescent="0.55000000000000004">
      <c r="A789" s="6"/>
    </row>
    <row r="790" spans="1:1" x14ac:dyDescent="0.55000000000000004">
      <c r="A790" s="6"/>
    </row>
    <row r="791" spans="1:1" x14ac:dyDescent="0.55000000000000004">
      <c r="A791" s="6"/>
    </row>
    <row r="792" spans="1:1" x14ac:dyDescent="0.55000000000000004">
      <c r="A792" s="6"/>
    </row>
    <row r="793" spans="1:1" x14ac:dyDescent="0.55000000000000004">
      <c r="A793" s="6"/>
    </row>
    <row r="794" spans="1:1" x14ac:dyDescent="0.55000000000000004">
      <c r="A794" s="6"/>
    </row>
    <row r="795" spans="1:1" x14ac:dyDescent="0.55000000000000004">
      <c r="A795" s="6"/>
    </row>
    <row r="796" spans="1:1" x14ac:dyDescent="0.55000000000000004">
      <c r="A796" s="6"/>
    </row>
    <row r="797" spans="1:1" x14ac:dyDescent="0.55000000000000004">
      <c r="A797" s="6"/>
    </row>
    <row r="798" spans="1:1" x14ac:dyDescent="0.55000000000000004">
      <c r="A798" s="6"/>
    </row>
    <row r="799" spans="1:1" x14ac:dyDescent="0.55000000000000004">
      <c r="A799" s="6"/>
    </row>
    <row r="800" spans="1:1" x14ac:dyDescent="0.55000000000000004">
      <c r="A800" s="6"/>
    </row>
    <row r="801" spans="1:1" x14ac:dyDescent="0.55000000000000004">
      <c r="A801" s="6"/>
    </row>
    <row r="802" spans="1:1" x14ac:dyDescent="0.55000000000000004">
      <c r="A802" s="6"/>
    </row>
    <row r="803" spans="1:1" x14ac:dyDescent="0.55000000000000004">
      <c r="A803" s="6"/>
    </row>
    <row r="804" spans="1:1" x14ac:dyDescent="0.55000000000000004">
      <c r="A804" s="6"/>
    </row>
    <row r="805" spans="1:1" x14ac:dyDescent="0.55000000000000004">
      <c r="A805" s="6"/>
    </row>
    <row r="806" spans="1:1" x14ac:dyDescent="0.55000000000000004">
      <c r="A806" s="6"/>
    </row>
    <row r="807" spans="1:1" x14ac:dyDescent="0.55000000000000004">
      <c r="A807" s="6"/>
    </row>
    <row r="808" spans="1:1" x14ac:dyDescent="0.55000000000000004">
      <c r="A808" s="6"/>
    </row>
    <row r="809" spans="1:1" x14ac:dyDescent="0.55000000000000004">
      <c r="A809" s="6"/>
    </row>
    <row r="810" spans="1:1" x14ac:dyDescent="0.55000000000000004">
      <c r="A810" s="6"/>
    </row>
    <row r="811" spans="1:1" x14ac:dyDescent="0.55000000000000004">
      <c r="A811" s="6"/>
    </row>
    <row r="812" spans="1:1" x14ac:dyDescent="0.55000000000000004">
      <c r="A812" s="6"/>
    </row>
    <row r="813" spans="1:1" x14ac:dyDescent="0.55000000000000004">
      <c r="A813" s="6"/>
    </row>
    <row r="814" spans="1:1" x14ac:dyDescent="0.55000000000000004">
      <c r="A814" s="6"/>
    </row>
    <row r="815" spans="1:1" x14ac:dyDescent="0.55000000000000004">
      <c r="A815" s="6"/>
    </row>
    <row r="816" spans="1:1" x14ac:dyDescent="0.55000000000000004">
      <c r="A816" s="6"/>
    </row>
    <row r="817" spans="1:1" x14ac:dyDescent="0.55000000000000004">
      <c r="A817" s="6"/>
    </row>
    <row r="818" spans="1:1" x14ac:dyDescent="0.55000000000000004">
      <c r="A818" s="6"/>
    </row>
    <row r="819" spans="1:1" x14ac:dyDescent="0.55000000000000004">
      <c r="A819" s="6"/>
    </row>
    <row r="820" spans="1:1" x14ac:dyDescent="0.55000000000000004">
      <c r="A820" s="6"/>
    </row>
    <row r="821" spans="1:1" x14ac:dyDescent="0.55000000000000004">
      <c r="A821" s="6"/>
    </row>
    <row r="822" spans="1:1" x14ac:dyDescent="0.55000000000000004">
      <c r="A822" s="6"/>
    </row>
    <row r="823" spans="1:1" x14ac:dyDescent="0.55000000000000004">
      <c r="A823" s="6"/>
    </row>
    <row r="824" spans="1:1" x14ac:dyDescent="0.55000000000000004">
      <c r="A824" s="6"/>
    </row>
    <row r="825" spans="1:1" x14ac:dyDescent="0.55000000000000004">
      <c r="A825" s="6"/>
    </row>
    <row r="826" spans="1:1" x14ac:dyDescent="0.55000000000000004">
      <c r="A826" s="6"/>
    </row>
    <row r="827" spans="1:1" x14ac:dyDescent="0.55000000000000004">
      <c r="A827" s="6"/>
    </row>
    <row r="828" spans="1:1" x14ac:dyDescent="0.55000000000000004">
      <c r="A828" s="6"/>
    </row>
    <row r="829" spans="1:1" x14ac:dyDescent="0.55000000000000004">
      <c r="A829" s="6"/>
    </row>
    <row r="830" spans="1:1" x14ac:dyDescent="0.55000000000000004">
      <c r="A830" s="6"/>
    </row>
    <row r="831" spans="1:1" x14ac:dyDescent="0.55000000000000004">
      <c r="A831" s="6"/>
    </row>
    <row r="832" spans="1:1" x14ac:dyDescent="0.55000000000000004">
      <c r="A832" s="6"/>
    </row>
    <row r="833" spans="1:1" x14ac:dyDescent="0.55000000000000004">
      <c r="A833" s="6"/>
    </row>
    <row r="834" spans="1:1" x14ac:dyDescent="0.55000000000000004">
      <c r="A834" s="6"/>
    </row>
    <row r="835" spans="1:1" x14ac:dyDescent="0.55000000000000004">
      <c r="A835" s="6"/>
    </row>
    <row r="836" spans="1:1" x14ac:dyDescent="0.55000000000000004">
      <c r="A836" s="6"/>
    </row>
    <row r="837" spans="1:1" x14ac:dyDescent="0.55000000000000004">
      <c r="A837" s="6"/>
    </row>
    <row r="838" spans="1:1" x14ac:dyDescent="0.55000000000000004">
      <c r="A838" s="6"/>
    </row>
    <row r="839" spans="1:1" x14ac:dyDescent="0.55000000000000004">
      <c r="A839" s="6"/>
    </row>
    <row r="840" spans="1:1" x14ac:dyDescent="0.55000000000000004">
      <c r="A840" s="6"/>
    </row>
    <row r="841" spans="1:1" x14ac:dyDescent="0.55000000000000004">
      <c r="A841" s="6"/>
    </row>
    <row r="842" spans="1:1" x14ac:dyDescent="0.55000000000000004">
      <c r="A842" s="6"/>
    </row>
    <row r="843" spans="1:1" x14ac:dyDescent="0.55000000000000004">
      <c r="A843" s="6"/>
    </row>
    <row r="844" spans="1:1" x14ac:dyDescent="0.55000000000000004">
      <c r="A844" s="6"/>
    </row>
    <row r="845" spans="1:1" x14ac:dyDescent="0.55000000000000004">
      <c r="A845" s="6"/>
    </row>
    <row r="846" spans="1:1" x14ac:dyDescent="0.55000000000000004">
      <c r="A846" s="6"/>
    </row>
    <row r="847" spans="1:1" x14ac:dyDescent="0.55000000000000004">
      <c r="A847" s="6"/>
    </row>
    <row r="848" spans="1:1" x14ac:dyDescent="0.55000000000000004">
      <c r="A848" s="6"/>
    </row>
    <row r="849" spans="1:1" x14ac:dyDescent="0.55000000000000004">
      <c r="A849" s="6"/>
    </row>
    <row r="850" spans="1:1" x14ac:dyDescent="0.55000000000000004">
      <c r="A850" s="6"/>
    </row>
    <row r="851" spans="1:1" x14ac:dyDescent="0.55000000000000004">
      <c r="A851" s="6"/>
    </row>
    <row r="852" spans="1:1" x14ac:dyDescent="0.55000000000000004">
      <c r="A852" s="6"/>
    </row>
    <row r="853" spans="1:1" x14ac:dyDescent="0.55000000000000004">
      <c r="A853" s="6"/>
    </row>
    <row r="854" spans="1:1" x14ac:dyDescent="0.55000000000000004">
      <c r="A854" s="6"/>
    </row>
    <row r="855" spans="1:1" x14ac:dyDescent="0.55000000000000004">
      <c r="A855" s="6"/>
    </row>
    <row r="856" spans="1:1" x14ac:dyDescent="0.55000000000000004">
      <c r="A856" s="6"/>
    </row>
    <row r="857" spans="1:1" x14ac:dyDescent="0.55000000000000004">
      <c r="A857" s="6"/>
    </row>
    <row r="858" spans="1:1" x14ac:dyDescent="0.55000000000000004">
      <c r="A858" s="6"/>
    </row>
    <row r="859" spans="1:1" x14ac:dyDescent="0.55000000000000004">
      <c r="A859" s="6"/>
    </row>
    <row r="860" spans="1:1" x14ac:dyDescent="0.55000000000000004">
      <c r="A860" s="6"/>
    </row>
    <row r="861" spans="1:1" x14ac:dyDescent="0.55000000000000004">
      <c r="A861" s="6"/>
    </row>
    <row r="862" spans="1:1" x14ac:dyDescent="0.55000000000000004">
      <c r="A862" s="6"/>
    </row>
    <row r="863" spans="1:1" x14ac:dyDescent="0.55000000000000004">
      <c r="A863" s="6"/>
    </row>
    <row r="864" spans="1:1" x14ac:dyDescent="0.55000000000000004">
      <c r="A864" s="6"/>
    </row>
    <row r="865" spans="1:1" x14ac:dyDescent="0.55000000000000004">
      <c r="A865" s="6"/>
    </row>
    <row r="866" spans="1:1" x14ac:dyDescent="0.55000000000000004">
      <c r="A866" s="6"/>
    </row>
    <row r="867" spans="1:1" x14ac:dyDescent="0.55000000000000004">
      <c r="A867" s="6"/>
    </row>
    <row r="868" spans="1:1" x14ac:dyDescent="0.55000000000000004">
      <c r="A868" s="6"/>
    </row>
    <row r="869" spans="1:1" x14ac:dyDescent="0.55000000000000004">
      <c r="A869" s="6"/>
    </row>
    <row r="870" spans="1:1" x14ac:dyDescent="0.55000000000000004">
      <c r="A870" s="6"/>
    </row>
    <row r="871" spans="1:1" x14ac:dyDescent="0.55000000000000004">
      <c r="A871" s="6"/>
    </row>
    <row r="872" spans="1:1" x14ac:dyDescent="0.55000000000000004">
      <c r="A872" s="6"/>
    </row>
    <row r="873" spans="1:1" x14ac:dyDescent="0.55000000000000004">
      <c r="A873" s="6"/>
    </row>
    <row r="874" spans="1:1" x14ac:dyDescent="0.55000000000000004">
      <c r="A874" s="6"/>
    </row>
    <row r="875" spans="1:1" x14ac:dyDescent="0.55000000000000004">
      <c r="A875" s="6"/>
    </row>
    <row r="876" spans="1:1" x14ac:dyDescent="0.55000000000000004">
      <c r="A876" s="6"/>
    </row>
    <row r="877" spans="1:1" x14ac:dyDescent="0.55000000000000004">
      <c r="A877" s="6"/>
    </row>
    <row r="878" spans="1:1" x14ac:dyDescent="0.55000000000000004">
      <c r="A878" s="6"/>
    </row>
    <row r="879" spans="1:1" x14ac:dyDescent="0.55000000000000004">
      <c r="A879" s="6"/>
    </row>
    <row r="880" spans="1:1" x14ac:dyDescent="0.55000000000000004">
      <c r="A880" s="6"/>
    </row>
    <row r="881" spans="1:1" x14ac:dyDescent="0.55000000000000004">
      <c r="A881" s="6"/>
    </row>
    <row r="882" spans="1:1" x14ac:dyDescent="0.55000000000000004">
      <c r="A882" s="6"/>
    </row>
    <row r="883" spans="1:1" x14ac:dyDescent="0.55000000000000004">
      <c r="A883" s="6"/>
    </row>
    <row r="884" spans="1:1" x14ac:dyDescent="0.55000000000000004">
      <c r="A884" s="6"/>
    </row>
    <row r="885" spans="1:1" x14ac:dyDescent="0.55000000000000004">
      <c r="A885" s="6"/>
    </row>
    <row r="886" spans="1:1" x14ac:dyDescent="0.55000000000000004">
      <c r="A886" s="6"/>
    </row>
    <row r="887" spans="1:1" x14ac:dyDescent="0.55000000000000004">
      <c r="A887" s="6"/>
    </row>
    <row r="888" spans="1:1" x14ac:dyDescent="0.55000000000000004">
      <c r="A888" s="6"/>
    </row>
    <row r="889" spans="1:1" x14ac:dyDescent="0.55000000000000004">
      <c r="A889" s="6"/>
    </row>
    <row r="890" spans="1:1" x14ac:dyDescent="0.55000000000000004">
      <c r="A890" s="6"/>
    </row>
    <row r="891" spans="1:1" x14ac:dyDescent="0.55000000000000004">
      <c r="A891" s="6"/>
    </row>
    <row r="892" spans="1:1" x14ac:dyDescent="0.55000000000000004">
      <c r="A892" s="6"/>
    </row>
    <row r="893" spans="1:1" x14ac:dyDescent="0.55000000000000004">
      <c r="A893" s="6"/>
    </row>
    <row r="894" spans="1:1" x14ac:dyDescent="0.55000000000000004">
      <c r="A894" s="6"/>
    </row>
    <row r="895" spans="1:1" x14ac:dyDescent="0.55000000000000004">
      <c r="A895" s="6"/>
    </row>
    <row r="896" spans="1:1" x14ac:dyDescent="0.55000000000000004">
      <c r="A896" s="6"/>
    </row>
    <row r="897" spans="1:1" x14ac:dyDescent="0.55000000000000004">
      <c r="A897" s="6"/>
    </row>
    <row r="898" spans="1:1" x14ac:dyDescent="0.55000000000000004">
      <c r="A898" s="6"/>
    </row>
    <row r="899" spans="1:1" x14ac:dyDescent="0.55000000000000004">
      <c r="A899" s="6"/>
    </row>
    <row r="900" spans="1:1" x14ac:dyDescent="0.55000000000000004">
      <c r="A900" s="6"/>
    </row>
    <row r="901" spans="1:1" x14ac:dyDescent="0.55000000000000004">
      <c r="A901" s="6"/>
    </row>
    <row r="902" spans="1:1" x14ac:dyDescent="0.55000000000000004">
      <c r="A902" s="6"/>
    </row>
    <row r="903" spans="1:1" x14ac:dyDescent="0.55000000000000004">
      <c r="A903" s="6"/>
    </row>
    <row r="904" spans="1:1" x14ac:dyDescent="0.55000000000000004">
      <c r="A904" s="6"/>
    </row>
    <row r="905" spans="1:1" x14ac:dyDescent="0.55000000000000004">
      <c r="A905" s="6"/>
    </row>
    <row r="906" spans="1:1" x14ac:dyDescent="0.55000000000000004">
      <c r="A906" s="6"/>
    </row>
    <row r="907" spans="1:1" x14ac:dyDescent="0.55000000000000004">
      <c r="A907" s="6"/>
    </row>
    <row r="908" spans="1:1" x14ac:dyDescent="0.55000000000000004">
      <c r="A908" s="6"/>
    </row>
    <row r="909" spans="1:1" x14ac:dyDescent="0.55000000000000004">
      <c r="A909" s="6"/>
    </row>
    <row r="910" spans="1:1" x14ac:dyDescent="0.55000000000000004">
      <c r="A910" s="6"/>
    </row>
    <row r="911" spans="1:1" x14ac:dyDescent="0.55000000000000004">
      <c r="A911" s="6"/>
    </row>
    <row r="912" spans="1:1" x14ac:dyDescent="0.55000000000000004">
      <c r="A912" s="6"/>
    </row>
    <row r="913" spans="1:1" x14ac:dyDescent="0.55000000000000004">
      <c r="A913" s="6"/>
    </row>
    <row r="914" spans="1:1" x14ac:dyDescent="0.55000000000000004">
      <c r="A914" s="6"/>
    </row>
    <row r="915" spans="1:1" x14ac:dyDescent="0.55000000000000004">
      <c r="A915" s="6"/>
    </row>
    <row r="916" spans="1:1" x14ac:dyDescent="0.55000000000000004">
      <c r="A916" s="6"/>
    </row>
    <row r="917" spans="1:1" x14ac:dyDescent="0.55000000000000004">
      <c r="A917" s="6"/>
    </row>
    <row r="918" spans="1:1" x14ac:dyDescent="0.55000000000000004">
      <c r="A918" s="6"/>
    </row>
    <row r="919" spans="1:1" x14ac:dyDescent="0.55000000000000004">
      <c r="A919" s="6"/>
    </row>
    <row r="920" spans="1:1" x14ac:dyDescent="0.55000000000000004">
      <c r="A920" s="6"/>
    </row>
    <row r="921" spans="1:1" x14ac:dyDescent="0.55000000000000004">
      <c r="A921" s="6"/>
    </row>
    <row r="922" spans="1:1" x14ac:dyDescent="0.55000000000000004">
      <c r="A922" s="6"/>
    </row>
    <row r="923" spans="1:1" x14ac:dyDescent="0.55000000000000004">
      <c r="A923" s="6"/>
    </row>
    <row r="924" spans="1:1" x14ac:dyDescent="0.55000000000000004">
      <c r="A924" s="6"/>
    </row>
    <row r="925" spans="1:1" x14ac:dyDescent="0.55000000000000004">
      <c r="A925" s="6"/>
    </row>
    <row r="926" spans="1:1" x14ac:dyDescent="0.55000000000000004">
      <c r="A926" s="6"/>
    </row>
    <row r="927" spans="1:1" x14ac:dyDescent="0.55000000000000004">
      <c r="A927" s="6"/>
    </row>
    <row r="928" spans="1:1" x14ac:dyDescent="0.55000000000000004">
      <c r="A928" s="6"/>
    </row>
    <row r="929" spans="1:1" x14ac:dyDescent="0.55000000000000004">
      <c r="A929" s="6"/>
    </row>
    <row r="930" spans="1:1" x14ac:dyDescent="0.55000000000000004">
      <c r="A930" s="6"/>
    </row>
    <row r="931" spans="1:1" x14ac:dyDescent="0.55000000000000004">
      <c r="A931" s="6"/>
    </row>
    <row r="932" spans="1:1" x14ac:dyDescent="0.55000000000000004">
      <c r="A932" s="6"/>
    </row>
    <row r="933" spans="1:1" x14ac:dyDescent="0.55000000000000004">
      <c r="A933" s="6"/>
    </row>
    <row r="934" spans="1:1" x14ac:dyDescent="0.55000000000000004">
      <c r="A934" s="6"/>
    </row>
    <row r="935" spans="1:1" x14ac:dyDescent="0.55000000000000004">
      <c r="A935" s="6"/>
    </row>
    <row r="936" spans="1:1" x14ac:dyDescent="0.55000000000000004">
      <c r="A936" s="6"/>
    </row>
    <row r="937" spans="1:1" x14ac:dyDescent="0.55000000000000004">
      <c r="A937" s="6"/>
    </row>
    <row r="938" spans="1:1" x14ac:dyDescent="0.55000000000000004">
      <c r="A938" s="6"/>
    </row>
    <row r="939" spans="1:1" x14ac:dyDescent="0.55000000000000004">
      <c r="A939" s="6"/>
    </row>
    <row r="940" spans="1:1" x14ac:dyDescent="0.55000000000000004">
      <c r="A940" s="6"/>
    </row>
    <row r="941" spans="1:1" x14ac:dyDescent="0.55000000000000004">
      <c r="A941" s="6"/>
    </row>
    <row r="942" spans="1:1" x14ac:dyDescent="0.55000000000000004">
      <c r="A942" s="6"/>
    </row>
    <row r="943" spans="1:1" x14ac:dyDescent="0.55000000000000004">
      <c r="A943" s="6"/>
    </row>
    <row r="944" spans="1:1" x14ac:dyDescent="0.55000000000000004">
      <c r="A944" s="6"/>
    </row>
    <row r="945" spans="1:1" x14ac:dyDescent="0.55000000000000004">
      <c r="A945" s="6"/>
    </row>
    <row r="946" spans="1:1" x14ac:dyDescent="0.55000000000000004">
      <c r="A946" s="6"/>
    </row>
    <row r="947" spans="1:1" x14ac:dyDescent="0.55000000000000004">
      <c r="A94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Returns</vt:lpstr>
      <vt:lpstr>Performance Breakdown</vt:lpstr>
      <vt:lpstr>Benchmark Return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 Ersbo</dc:creator>
  <cp:lastModifiedBy>Ilerisoy, Mahmut</cp:lastModifiedBy>
  <dcterms:created xsi:type="dcterms:W3CDTF">2023-02-03T19:48:43Z</dcterms:created>
  <dcterms:modified xsi:type="dcterms:W3CDTF">2025-03-02T15:06:42Z</dcterms:modified>
</cp:coreProperties>
</file>